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66a001\jyumin\◆住　基　関　係◆\ホムペ人口\R7年度\"/>
    </mc:Choice>
  </mc:AlternateContent>
  <xr:revisionPtr revIDLastSave="0" documentId="13_ncr:1_{A7F0ECAB-9CB2-4704-A9D2-9214C0D82FF5}" xr6:coauthVersionLast="36" xr6:coauthVersionMax="36" xr10:uidLastSave="{00000000-0000-0000-0000-000000000000}"/>
  <bookViews>
    <workbookView xWindow="0" yWindow="0" windowWidth="20490" windowHeight="7770" activeTab="3" xr2:uid="{00000000-000D-0000-FFFF-FFFF00000000}"/>
  </bookViews>
  <sheets>
    <sheet name="人口と世帯（住基）" sheetId="8" r:id="rId1"/>
    <sheet name="人口の推移(国調)" sheetId="1" r:id="rId2"/>
    <sheet name="産業別人口(国調)" sheetId="4" r:id="rId3"/>
    <sheet name="人口と世帯（平成24年8月以降）" sheetId="9" r:id="rId4"/>
  </sheets>
  <calcPr calcId="191029"/>
</workbook>
</file>

<file path=xl/calcChain.xml><?xml version="1.0" encoding="utf-8"?>
<calcChain xmlns="http://schemas.openxmlformats.org/spreadsheetml/2006/main">
  <c r="K296" i="9" l="1"/>
  <c r="G296" i="9"/>
  <c r="F296" i="9"/>
  <c r="E296" i="9"/>
  <c r="C296" i="9" s="1"/>
  <c r="D296" i="9"/>
  <c r="K294" i="9"/>
  <c r="G294" i="9"/>
  <c r="F294" i="9"/>
  <c r="E294" i="9"/>
  <c r="C294" i="9" s="1"/>
  <c r="D294" i="9"/>
  <c r="K292" i="9"/>
  <c r="G292" i="9"/>
  <c r="F292" i="9"/>
  <c r="E292" i="9"/>
  <c r="D292" i="9"/>
  <c r="K290" i="9"/>
  <c r="G290" i="9"/>
  <c r="F290" i="9"/>
  <c r="E290" i="9"/>
  <c r="D290" i="9"/>
  <c r="C290" i="9" s="1"/>
  <c r="K288" i="9"/>
  <c r="G288" i="9"/>
  <c r="F288" i="9"/>
  <c r="E288" i="9"/>
  <c r="D288" i="9"/>
  <c r="C288" i="9" s="1"/>
  <c r="K286" i="9"/>
  <c r="G286" i="9"/>
  <c r="F286" i="9"/>
  <c r="E286" i="9"/>
  <c r="D286" i="9"/>
  <c r="C286" i="9" s="1"/>
  <c r="K284" i="9"/>
  <c r="G284" i="9"/>
  <c r="F284" i="9"/>
  <c r="E284" i="9"/>
  <c r="D284" i="9"/>
  <c r="K282" i="9"/>
  <c r="G282" i="9"/>
  <c r="F282" i="9"/>
  <c r="E282" i="9"/>
  <c r="C282" i="9" s="1"/>
  <c r="D282" i="9"/>
  <c r="K280" i="9"/>
  <c r="G280" i="9"/>
  <c r="F280" i="9"/>
  <c r="E280" i="9"/>
  <c r="C280" i="9" s="1"/>
  <c r="D280" i="9"/>
  <c r="K278" i="9"/>
  <c r="G278" i="9"/>
  <c r="F278" i="9"/>
  <c r="E278" i="9"/>
  <c r="D278" i="9"/>
  <c r="C278" i="9"/>
  <c r="K276" i="9"/>
  <c r="G276" i="9"/>
  <c r="F276" i="9"/>
  <c r="E276" i="9"/>
  <c r="D276" i="9"/>
  <c r="K274" i="9"/>
  <c r="G274" i="9"/>
  <c r="F274" i="9"/>
  <c r="E274" i="9"/>
  <c r="D274" i="9"/>
  <c r="C274" i="9" l="1"/>
  <c r="C292" i="9"/>
  <c r="C284" i="9"/>
  <c r="C276" i="9"/>
  <c r="G260" i="9"/>
  <c r="K258" i="9"/>
  <c r="K260" i="9"/>
  <c r="G258" i="9"/>
  <c r="G256" i="9"/>
  <c r="F260" i="9" l="1"/>
  <c r="E260" i="9"/>
  <c r="D260" i="9"/>
  <c r="F258" i="9"/>
  <c r="E258" i="9"/>
  <c r="D258" i="9"/>
  <c r="D256" i="9"/>
  <c r="K272" i="9"/>
  <c r="G272" i="9"/>
  <c r="F272" i="9"/>
  <c r="E272" i="9"/>
  <c r="D272" i="9"/>
  <c r="K270" i="9"/>
  <c r="G270" i="9"/>
  <c r="F270" i="9"/>
  <c r="E270" i="9"/>
  <c r="D270" i="9"/>
  <c r="K268" i="9"/>
  <c r="G268" i="9"/>
  <c r="F268" i="9"/>
  <c r="E268" i="9"/>
  <c r="D268" i="9"/>
  <c r="K266" i="9"/>
  <c r="G266" i="9"/>
  <c r="F266" i="9"/>
  <c r="E266" i="9"/>
  <c r="D266" i="9"/>
  <c r="K264" i="9"/>
  <c r="G264" i="9"/>
  <c r="F264" i="9"/>
  <c r="E264" i="9"/>
  <c r="D264" i="9"/>
  <c r="K262" i="9"/>
  <c r="G262" i="9"/>
  <c r="F262" i="9"/>
  <c r="E262" i="9"/>
  <c r="D262" i="9"/>
  <c r="K256" i="9"/>
  <c r="F256" i="9"/>
  <c r="E256" i="9"/>
  <c r="K254" i="9"/>
  <c r="G254" i="9"/>
  <c r="F254" i="9"/>
  <c r="E254" i="9"/>
  <c r="D254" i="9"/>
  <c r="K252" i="9"/>
  <c r="G252" i="9"/>
  <c r="F252" i="9"/>
  <c r="E252" i="9"/>
  <c r="D252" i="9"/>
  <c r="K250" i="9"/>
  <c r="G250" i="9"/>
  <c r="F250" i="9"/>
  <c r="E250" i="9"/>
  <c r="D250" i="9"/>
  <c r="C260" i="9" l="1"/>
  <c r="C258" i="9"/>
  <c r="C256" i="9"/>
  <c r="C254" i="9"/>
  <c r="C252" i="9"/>
  <c r="C250" i="9"/>
  <c r="C272" i="9"/>
  <c r="C262" i="9"/>
  <c r="C268" i="9"/>
  <c r="C266" i="9"/>
  <c r="C264" i="9"/>
  <c r="C270" i="9"/>
  <c r="G238" i="9"/>
  <c r="D226" i="9" l="1"/>
  <c r="E226" i="9"/>
  <c r="F226" i="9"/>
  <c r="G226" i="9"/>
  <c r="K226" i="9"/>
  <c r="D228" i="9"/>
  <c r="E228" i="9"/>
  <c r="F228" i="9"/>
  <c r="G228" i="9"/>
  <c r="K228" i="9"/>
  <c r="D230" i="9"/>
  <c r="E230" i="9"/>
  <c r="F230" i="9"/>
  <c r="G230" i="9"/>
  <c r="K230" i="9"/>
  <c r="D232" i="9"/>
  <c r="E232" i="9"/>
  <c r="F232" i="9"/>
  <c r="G232" i="9"/>
  <c r="K232" i="9"/>
  <c r="D238" i="9"/>
  <c r="E238" i="9"/>
  <c r="F238" i="9"/>
  <c r="K238" i="9"/>
  <c r="D240" i="9"/>
  <c r="E240" i="9"/>
  <c r="F240" i="9"/>
  <c r="G240" i="9"/>
  <c r="K240" i="9"/>
  <c r="D242" i="9"/>
  <c r="E242" i="9"/>
  <c r="F242" i="9"/>
  <c r="G242" i="9"/>
  <c r="K242" i="9"/>
  <c r="D244" i="9"/>
  <c r="E244" i="9"/>
  <c r="F244" i="9"/>
  <c r="G244" i="9"/>
  <c r="K244" i="9"/>
  <c r="D246" i="9"/>
  <c r="E246" i="9"/>
  <c r="F246" i="9"/>
  <c r="G246" i="9"/>
  <c r="K246" i="9"/>
  <c r="D248" i="9"/>
  <c r="E248" i="9"/>
  <c r="F248" i="9"/>
  <c r="G248" i="9"/>
  <c r="K248" i="9"/>
  <c r="C226" i="9" l="1"/>
  <c r="C240" i="9"/>
  <c r="C248" i="9"/>
  <c r="C246" i="9"/>
  <c r="C242" i="9"/>
  <c r="C244" i="9"/>
  <c r="C238" i="9"/>
  <c r="C232" i="9"/>
  <c r="C230" i="9"/>
  <c r="C228" i="9"/>
  <c r="K224" i="9"/>
  <c r="G224" i="9"/>
  <c r="F224" i="9"/>
  <c r="E224" i="9"/>
  <c r="D224" i="9"/>
  <c r="K222" i="9"/>
  <c r="G222" i="9"/>
  <c r="F222" i="9"/>
  <c r="E222" i="9"/>
  <c r="D222" i="9"/>
  <c r="K220" i="9"/>
  <c r="G220" i="9"/>
  <c r="F220" i="9"/>
  <c r="E220" i="9"/>
  <c r="D220" i="9"/>
  <c r="K218" i="9"/>
  <c r="G218" i="9"/>
  <c r="F218" i="9"/>
  <c r="E218" i="9"/>
  <c r="D218" i="9"/>
  <c r="K216" i="9"/>
  <c r="G216" i="9"/>
  <c r="F216" i="9"/>
  <c r="E216" i="9"/>
  <c r="D216" i="9"/>
  <c r="K214" i="9"/>
  <c r="G214" i="9"/>
  <c r="F214" i="9"/>
  <c r="E214" i="9"/>
  <c r="D214" i="9"/>
  <c r="K212" i="9"/>
  <c r="G212" i="9"/>
  <c r="F212" i="9"/>
  <c r="E212" i="9"/>
  <c r="D212" i="9"/>
  <c r="K210" i="9"/>
  <c r="G210" i="9"/>
  <c r="F210" i="9"/>
  <c r="E210" i="9"/>
  <c r="D210" i="9"/>
  <c r="K208" i="9"/>
  <c r="G208" i="9"/>
  <c r="F208" i="9"/>
  <c r="E208" i="9"/>
  <c r="D208" i="9"/>
  <c r="C208" i="9" s="1"/>
  <c r="K206" i="9"/>
  <c r="G206" i="9"/>
  <c r="F206" i="9"/>
  <c r="E206" i="9"/>
  <c r="D206" i="9"/>
  <c r="K204" i="9"/>
  <c r="G204" i="9"/>
  <c r="F204" i="9"/>
  <c r="E204" i="9"/>
  <c r="D204" i="9"/>
  <c r="K202" i="9"/>
  <c r="G202" i="9"/>
  <c r="F202" i="9"/>
  <c r="E202" i="9"/>
  <c r="D202" i="9"/>
  <c r="C224" i="9" l="1"/>
  <c r="C206" i="9"/>
  <c r="C202" i="9"/>
  <c r="C216" i="9"/>
  <c r="C210" i="9"/>
  <c r="C218" i="9"/>
  <c r="C214" i="9"/>
  <c r="C220" i="9"/>
  <c r="C222" i="9"/>
  <c r="C212" i="9"/>
  <c r="C204" i="9"/>
  <c r="K200" i="9"/>
  <c r="G200" i="9"/>
  <c r="F200" i="9"/>
  <c r="E200" i="9"/>
  <c r="D200" i="9"/>
  <c r="K198" i="9"/>
  <c r="G198" i="9"/>
  <c r="F198" i="9"/>
  <c r="E198" i="9"/>
  <c r="D198" i="9"/>
  <c r="K196" i="9"/>
  <c r="G196" i="9"/>
  <c r="F196" i="9"/>
  <c r="E196" i="9"/>
  <c r="D196" i="9"/>
  <c r="K194" i="9"/>
  <c r="G194" i="9"/>
  <c r="F194" i="9"/>
  <c r="E194" i="9"/>
  <c r="D194" i="9"/>
  <c r="K192" i="9"/>
  <c r="G192" i="9"/>
  <c r="F192" i="9"/>
  <c r="E192" i="9"/>
  <c r="D192" i="9"/>
  <c r="K190" i="9"/>
  <c r="G190" i="9"/>
  <c r="F190" i="9"/>
  <c r="E190" i="9"/>
  <c r="D190" i="9"/>
  <c r="K188" i="9"/>
  <c r="G188" i="9"/>
  <c r="F188" i="9"/>
  <c r="E188" i="9"/>
  <c r="D188" i="9"/>
  <c r="K186" i="9"/>
  <c r="G186" i="9"/>
  <c r="F186" i="9"/>
  <c r="E186" i="9"/>
  <c r="D186" i="9"/>
  <c r="K184" i="9"/>
  <c r="G184" i="9"/>
  <c r="F184" i="9"/>
  <c r="E184" i="9"/>
  <c r="D184" i="9"/>
  <c r="K182" i="9"/>
  <c r="G182" i="9"/>
  <c r="F182" i="9"/>
  <c r="E182" i="9"/>
  <c r="D182" i="9"/>
  <c r="K180" i="9"/>
  <c r="G180" i="9"/>
  <c r="F180" i="9"/>
  <c r="E180" i="9"/>
  <c r="D180" i="9"/>
  <c r="K178" i="9"/>
  <c r="G178" i="9"/>
  <c r="F178" i="9"/>
  <c r="E178" i="9"/>
  <c r="D178" i="9"/>
  <c r="C194" i="9" l="1"/>
  <c r="C198" i="9"/>
  <c r="C190" i="9"/>
  <c r="C182" i="9"/>
  <c r="C178" i="9"/>
  <c r="C188" i="9"/>
  <c r="C186" i="9"/>
  <c r="C200" i="9"/>
  <c r="C196" i="9"/>
  <c r="C192" i="9"/>
  <c r="C184" i="9"/>
  <c r="C180" i="9"/>
  <c r="K154" i="9"/>
  <c r="K176" i="9"/>
  <c r="G176" i="9"/>
  <c r="F176" i="9"/>
  <c r="E176" i="9"/>
  <c r="D176" i="9"/>
  <c r="K174" i="9"/>
  <c r="G174" i="9"/>
  <c r="F174" i="9"/>
  <c r="E174" i="9"/>
  <c r="D174" i="9"/>
  <c r="K172" i="9"/>
  <c r="G172" i="9"/>
  <c r="F172" i="9"/>
  <c r="E172" i="9"/>
  <c r="D172" i="9"/>
  <c r="K170" i="9"/>
  <c r="G170" i="9"/>
  <c r="F170" i="9"/>
  <c r="E170" i="9"/>
  <c r="D170" i="9"/>
  <c r="K168" i="9"/>
  <c r="G168" i="9"/>
  <c r="F168" i="9"/>
  <c r="E168" i="9"/>
  <c r="D168" i="9"/>
  <c r="K166" i="9"/>
  <c r="G166" i="9"/>
  <c r="F166" i="9"/>
  <c r="E166" i="9"/>
  <c r="D166" i="9"/>
  <c r="K164" i="9"/>
  <c r="G164" i="9"/>
  <c r="F164" i="9"/>
  <c r="E164" i="9"/>
  <c r="D164" i="9"/>
  <c r="K162" i="9"/>
  <c r="G162" i="9"/>
  <c r="F162" i="9"/>
  <c r="E162" i="9"/>
  <c r="D162" i="9"/>
  <c r="K160" i="9"/>
  <c r="G160" i="9"/>
  <c r="F160" i="9"/>
  <c r="E160" i="9"/>
  <c r="D160" i="9"/>
  <c r="C160" i="9" s="1"/>
  <c r="K158" i="9"/>
  <c r="G158" i="9"/>
  <c r="F158" i="9"/>
  <c r="E158" i="9"/>
  <c r="D158" i="9"/>
  <c r="K156" i="9"/>
  <c r="G156" i="9"/>
  <c r="F156" i="9"/>
  <c r="E156" i="9"/>
  <c r="D156" i="9"/>
  <c r="G154" i="9"/>
  <c r="F154" i="9"/>
  <c r="E154" i="9"/>
  <c r="D154" i="9"/>
  <c r="C176" i="9" l="1"/>
  <c r="C170" i="9"/>
  <c r="C164" i="9"/>
  <c r="C156" i="9"/>
  <c r="C158" i="9"/>
  <c r="C174" i="9"/>
  <c r="C172" i="9"/>
  <c r="C168" i="9"/>
  <c r="C166" i="9"/>
  <c r="C162" i="9"/>
  <c r="C154" i="9"/>
  <c r="K152" i="9"/>
  <c r="G152" i="9"/>
  <c r="F152" i="9"/>
  <c r="E152" i="9"/>
  <c r="D152" i="9"/>
  <c r="K150" i="9"/>
  <c r="G150" i="9"/>
  <c r="F150" i="9"/>
  <c r="E150" i="9"/>
  <c r="D150" i="9"/>
  <c r="K148" i="9"/>
  <c r="G148" i="9"/>
  <c r="F148" i="9"/>
  <c r="E148" i="9"/>
  <c r="D148" i="9"/>
  <c r="K146" i="9"/>
  <c r="G146" i="9"/>
  <c r="F146" i="9"/>
  <c r="E146" i="9"/>
  <c r="D146" i="9"/>
  <c r="C146" i="9" s="1"/>
  <c r="K144" i="9"/>
  <c r="G144" i="9"/>
  <c r="F144" i="9"/>
  <c r="E144" i="9"/>
  <c r="D144" i="9"/>
  <c r="K142" i="9"/>
  <c r="G142" i="9"/>
  <c r="F142" i="9"/>
  <c r="E142" i="9"/>
  <c r="D142" i="9"/>
  <c r="K140" i="9"/>
  <c r="G140" i="9"/>
  <c r="F140" i="9"/>
  <c r="E140" i="9"/>
  <c r="D140" i="9"/>
  <c r="K138" i="9"/>
  <c r="G138" i="9"/>
  <c r="F138" i="9"/>
  <c r="E138" i="9"/>
  <c r="D138" i="9"/>
  <c r="C138" i="9" s="1"/>
  <c r="K136" i="9"/>
  <c r="G136" i="9"/>
  <c r="F136" i="9"/>
  <c r="E136" i="9"/>
  <c r="D136" i="9"/>
  <c r="K134" i="9"/>
  <c r="G134" i="9"/>
  <c r="F134" i="9"/>
  <c r="E134" i="9"/>
  <c r="D134" i="9"/>
  <c r="K132" i="9"/>
  <c r="G132" i="9"/>
  <c r="F132" i="9"/>
  <c r="E132" i="9"/>
  <c r="D132" i="9"/>
  <c r="K130" i="9"/>
  <c r="G130" i="9"/>
  <c r="F130" i="9"/>
  <c r="E130" i="9"/>
  <c r="D130" i="9"/>
  <c r="C150" i="9" l="1"/>
  <c r="C144" i="9"/>
  <c r="C140" i="9"/>
  <c r="C134" i="9"/>
  <c r="C132" i="9"/>
  <c r="C152" i="9"/>
  <c r="C136" i="9"/>
  <c r="C148" i="9"/>
  <c r="C130" i="9"/>
  <c r="C142" i="9"/>
  <c r="K128" i="9"/>
  <c r="K122" i="9"/>
  <c r="K124" i="9"/>
  <c r="K126" i="9"/>
  <c r="K112" i="9"/>
  <c r="K114" i="9"/>
  <c r="K116" i="9"/>
  <c r="K118" i="9"/>
  <c r="K120" i="9"/>
  <c r="K108" i="9"/>
  <c r="K110" i="9"/>
  <c r="K106" i="9"/>
  <c r="G116" i="9"/>
  <c r="G118" i="9"/>
  <c r="G120" i="9"/>
  <c r="G122" i="9"/>
  <c r="G124" i="9"/>
  <c r="G126" i="9"/>
  <c r="G128" i="9"/>
  <c r="G112" i="9"/>
  <c r="G114" i="9"/>
  <c r="G110" i="9"/>
  <c r="G108" i="9"/>
  <c r="G106" i="9"/>
  <c r="F128" i="9"/>
  <c r="E128" i="9"/>
  <c r="D128" i="9"/>
  <c r="F126" i="9"/>
  <c r="E126" i="9"/>
  <c r="D126" i="9"/>
  <c r="C126" i="9" s="1"/>
  <c r="F124" i="9"/>
  <c r="E124" i="9"/>
  <c r="D124" i="9"/>
  <c r="F122" i="9"/>
  <c r="E122" i="9"/>
  <c r="D122" i="9"/>
  <c r="F120" i="9"/>
  <c r="E120" i="9"/>
  <c r="D120" i="9"/>
  <c r="F118" i="9"/>
  <c r="E118" i="9"/>
  <c r="D118" i="9"/>
  <c r="F116" i="9"/>
  <c r="E116" i="9"/>
  <c r="D116" i="9"/>
  <c r="F114" i="9"/>
  <c r="E114" i="9"/>
  <c r="D114" i="9"/>
  <c r="F112" i="9"/>
  <c r="E112" i="9"/>
  <c r="D112" i="9"/>
  <c r="F110" i="9"/>
  <c r="E110" i="9"/>
  <c r="D110" i="9"/>
  <c r="F108" i="9"/>
  <c r="E108" i="9"/>
  <c r="D108" i="9"/>
  <c r="F106" i="9"/>
  <c r="E106" i="9"/>
  <c r="D106" i="9"/>
  <c r="D82" i="9"/>
  <c r="E82" i="9"/>
  <c r="F82" i="9"/>
  <c r="G82" i="9"/>
  <c r="K82" i="9"/>
  <c r="D84" i="9"/>
  <c r="E84" i="9"/>
  <c r="F84" i="9"/>
  <c r="G84" i="9"/>
  <c r="K84" i="9"/>
  <c r="D86" i="9"/>
  <c r="E86" i="9"/>
  <c r="C86" i="9"/>
  <c r="F86" i="9"/>
  <c r="G86" i="9"/>
  <c r="K86" i="9"/>
  <c r="D88" i="9"/>
  <c r="E88" i="9"/>
  <c r="F88" i="9"/>
  <c r="G88" i="9"/>
  <c r="K88" i="9"/>
  <c r="D90" i="9"/>
  <c r="E90" i="9"/>
  <c r="F90" i="9"/>
  <c r="G90" i="9"/>
  <c r="K90" i="9"/>
  <c r="D92" i="9"/>
  <c r="E92" i="9"/>
  <c r="F92" i="9"/>
  <c r="G92" i="9"/>
  <c r="K92" i="9"/>
  <c r="D94" i="9"/>
  <c r="C94" i="9" s="1"/>
  <c r="E94" i="9"/>
  <c r="F94" i="9"/>
  <c r="G94" i="9"/>
  <c r="K94" i="9"/>
  <c r="D96" i="9"/>
  <c r="E96" i="9"/>
  <c r="F96" i="9"/>
  <c r="G96" i="9"/>
  <c r="K96" i="9"/>
  <c r="D98" i="9"/>
  <c r="E98" i="9"/>
  <c r="F98" i="9"/>
  <c r="G98" i="9"/>
  <c r="K98" i="9"/>
  <c r="D100" i="9"/>
  <c r="E100" i="9"/>
  <c r="F100" i="9"/>
  <c r="G100" i="9"/>
  <c r="K100" i="9"/>
  <c r="D102" i="9"/>
  <c r="E102" i="9"/>
  <c r="F102" i="9"/>
  <c r="G102" i="9"/>
  <c r="K102" i="9"/>
  <c r="D104" i="9"/>
  <c r="E104" i="9"/>
  <c r="F104" i="9"/>
  <c r="G104" i="9"/>
  <c r="K104" i="9"/>
  <c r="P45" i="4"/>
  <c r="N45" i="4"/>
  <c r="Q42" i="4"/>
  <c r="O42" i="4"/>
  <c r="P39" i="4"/>
  <c r="N39" i="4"/>
  <c r="Q36" i="4"/>
  <c r="O36" i="4"/>
  <c r="P33" i="4"/>
  <c r="N33" i="4"/>
  <c r="Q30" i="4"/>
  <c r="O30" i="4"/>
  <c r="Q27" i="4"/>
  <c r="O27" i="4"/>
  <c r="Q42" i="1"/>
  <c r="Q39" i="1"/>
  <c r="Q36" i="1"/>
  <c r="Q33" i="1"/>
  <c r="P30" i="1"/>
  <c r="P51" i="1" s="1"/>
  <c r="D60" i="9"/>
  <c r="E60" i="9"/>
  <c r="F60" i="9"/>
  <c r="G60" i="9"/>
  <c r="K60" i="9"/>
  <c r="D62" i="9"/>
  <c r="C62" i="9" s="1"/>
  <c r="E62" i="9"/>
  <c r="F62" i="9"/>
  <c r="G62" i="9"/>
  <c r="K62" i="9"/>
  <c r="D64" i="9"/>
  <c r="E64" i="9"/>
  <c r="F64" i="9"/>
  <c r="G64" i="9"/>
  <c r="K64" i="9"/>
  <c r="D66" i="9"/>
  <c r="E66" i="9"/>
  <c r="F66" i="9"/>
  <c r="G66" i="9"/>
  <c r="K66" i="9"/>
  <c r="D68" i="9"/>
  <c r="E68" i="9"/>
  <c r="F68" i="9"/>
  <c r="G68" i="9"/>
  <c r="K68" i="9"/>
  <c r="D70" i="9"/>
  <c r="E70" i="9"/>
  <c r="F70" i="9"/>
  <c r="G70" i="9"/>
  <c r="K70" i="9"/>
  <c r="D72" i="9"/>
  <c r="E72" i="9"/>
  <c r="F72" i="9"/>
  <c r="G72" i="9"/>
  <c r="K72" i="9"/>
  <c r="D74" i="9"/>
  <c r="E74" i="9"/>
  <c r="F74" i="9"/>
  <c r="G74" i="9"/>
  <c r="K74" i="9"/>
  <c r="D76" i="9"/>
  <c r="E76" i="9"/>
  <c r="F76" i="9"/>
  <c r="G76" i="9"/>
  <c r="K76" i="9"/>
  <c r="D78" i="9"/>
  <c r="E78" i="9"/>
  <c r="F78" i="9"/>
  <c r="G78" i="9"/>
  <c r="K78" i="9"/>
  <c r="D80" i="9"/>
  <c r="E80" i="9"/>
  <c r="F80" i="9"/>
  <c r="G80" i="9"/>
  <c r="K80" i="9"/>
  <c r="F58" i="9"/>
  <c r="E58" i="9"/>
  <c r="D58" i="9"/>
  <c r="K58" i="9"/>
  <c r="G58" i="9"/>
  <c r="K57" i="9"/>
  <c r="G57" i="9"/>
  <c r="F57" i="9"/>
  <c r="E57" i="9"/>
  <c r="D57" i="9"/>
  <c r="K56" i="9"/>
  <c r="G56" i="9"/>
  <c r="F56" i="9"/>
  <c r="E56" i="9"/>
  <c r="D56" i="9"/>
  <c r="K55" i="9"/>
  <c r="G55" i="9"/>
  <c r="F55" i="9"/>
  <c r="E55" i="9"/>
  <c r="D55" i="9"/>
  <c r="C55" i="9" s="1"/>
  <c r="K54" i="9"/>
  <c r="G54" i="9"/>
  <c r="F54" i="9"/>
  <c r="E54" i="9"/>
  <c r="D54" i="9"/>
  <c r="C54" i="9" s="1"/>
  <c r="K53" i="9"/>
  <c r="G53" i="9"/>
  <c r="F53" i="9"/>
  <c r="E53" i="9"/>
  <c r="D53" i="9"/>
  <c r="C53" i="9" s="1"/>
  <c r="K52" i="9"/>
  <c r="G52" i="9"/>
  <c r="F52" i="9"/>
  <c r="E52" i="9"/>
  <c r="D52" i="9"/>
  <c r="K51" i="9"/>
  <c r="G51" i="9"/>
  <c r="F51" i="9"/>
  <c r="E51" i="9"/>
  <c r="D51" i="9"/>
  <c r="C51" i="9"/>
  <c r="K50" i="9"/>
  <c r="G50" i="9"/>
  <c r="F50" i="9"/>
  <c r="E50" i="9"/>
  <c r="D50" i="9"/>
  <c r="C50" i="9" s="1"/>
  <c r="K49" i="9"/>
  <c r="G49" i="9"/>
  <c r="F49" i="9"/>
  <c r="E49" i="9"/>
  <c r="D49" i="9"/>
  <c r="K48" i="9"/>
  <c r="G48" i="9"/>
  <c r="F48" i="9"/>
  <c r="E48" i="9"/>
  <c r="D48" i="9"/>
  <c r="C48" i="9"/>
  <c r="K47" i="9"/>
  <c r="G47" i="9"/>
  <c r="F47" i="9"/>
  <c r="E47" i="9"/>
  <c r="D47" i="9"/>
  <c r="K46" i="9"/>
  <c r="G46" i="9"/>
  <c r="F46" i="9"/>
  <c r="E46" i="9"/>
  <c r="D46" i="9"/>
  <c r="K45" i="9"/>
  <c r="G45" i="9"/>
  <c r="F45" i="9"/>
  <c r="E45" i="9"/>
  <c r="D45" i="9"/>
  <c r="C45" i="9"/>
  <c r="K44" i="9"/>
  <c r="G44" i="9"/>
  <c r="F44" i="9"/>
  <c r="E44" i="9"/>
  <c r="D44" i="9"/>
  <c r="C44" i="9" s="1"/>
  <c r="K43" i="9"/>
  <c r="G43" i="9"/>
  <c r="F43" i="9"/>
  <c r="E43" i="9"/>
  <c r="C43" i="9" s="1"/>
  <c r="D43" i="9"/>
  <c r="K42" i="9"/>
  <c r="G42" i="9"/>
  <c r="F42" i="9"/>
  <c r="E42" i="9"/>
  <c r="C42" i="9"/>
  <c r="D42" i="9"/>
  <c r="K41" i="9"/>
  <c r="G41" i="9"/>
  <c r="F41" i="9"/>
  <c r="E41" i="9"/>
  <c r="D41" i="9"/>
  <c r="C41" i="9"/>
  <c r="K40" i="9"/>
  <c r="G40" i="9"/>
  <c r="F40" i="9"/>
  <c r="E40" i="9"/>
  <c r="D40" i="9"/>
  <c r="C40" i="9" s="1"/>
  <c r="K39" i="9"/>
  <c r="G39" i="9"/>
  <c r="F39" i="9"/>
  <c r="E39" i="9"/>
  <c r="C39" i="9" s="1"/>
  <c r="D39" i="9"/>
  <c r="K38" i="9"/>
  <c r="G38" i="9"/>
  <c r="F38" i="9"/>
  <c r="E38" i="9"/>
  <c r="C38" i="9"/>
  <c r="D38" i="9"/>
  <c r="K37" i="9"/>
  <c r="G37" i="9"/>
  <c r="F37" i="9"/>
  <c r="E37" i="9"/>
  <c r="D37" i="9"/>
  <c r="C37" i="9"/>
  <c r="K36" i="9"/>
  <c r="G36" i="9"/>
  <c r="F36" i="9"/>
  <c r="E36" i="9"/>
  <c r="D36" i="9"/>
  <c r="C36" i="9" s="1"/>
  <c r="K35" i="9"/>
  <c r="G35" i="9"/>
  <c r="F35" i="9"/>
  <c r="E35" i="9"/>
  <c r="D35" i="9"/>
  <c r="K34" i="9"/>
  <c r="G34" i="9"/>
  <c r="F34" i="9"/>
  <c r="E34" i="9"/>
  <c r="D34" i="9"/>
  <c r="C34" i="9"/>
  <c r="K24" i="9"/>
  <c r="K23" i="9"/>
  <c r="K22" i="9"/>
  <c r="D22" i="9"/>
  <c r="E22" i="9"/>
  <c r="C22" i="9" s="1"/>
  <c r="F22" i="9"/>
  <c r="G22" i="9"/>
  <c r="D23" i="9"/>
  <c r="C23" i="9" s="1"/>
  <c r="E23" i="9"/>
  <c r="F23" i="9"/>
  <c r="G23" i="9"/>
  <c r="D24" i="9"/>
  <c r="E24" i="9"/>
  <c r="C24" i="9"/>
  <c r="F24" i="9"/>
  <c r="G24" i="9"/>
  <c r="D25" i="9"/>
  <c r="C25" i="9" s="1"/>
  <c r="E25" i="9"/>
  <c r="F25" i="9"/>
  <c r="G25" i="9"/>
  <c r="K25" i="9"/>
  <c r="D26" i="9"/>
  <c r="C26" i="9" s="1"/>
  <c r="E26" i="9"/>
  <c r="F26" i="9"/>
  <c r="G26" i="9"/>
  <c r="K26" i="9"/>
  <c r="D27" i="9"/>
  <c r="E27" i="9"/>
  <c r="F27" i="9"/>
  <c r="G27" i="9"/>
  <c r="K27" i="9"/>
  <c r="D28" i="9"/>
  <c r="E28" i="9"/>
  <c r="C28" i="9" s="1"/>
  <c r="F28" i="9"/>
  <c r="G28" i="9"/>
  <c r="K28" i="9"/>
  <c r="D29" i="9"/>
  <c r="C29" i="9" s="1"/>
  <c r="E29" i="9"/>
  <c r="F29" i="9"/>
  <c r="G29" i="9"/>
  <c r="K29" i="9"/>
  <c r="D30" i="9"/>
  <c r="C30" i="9" s="1"/>
  <c r="E30" i="9"/>
  <c r="F30" i="9"/>
  <c r="G30" i="9"/>
  <c r="K30" i="9"/>
  <c r="D31" i="9"/>
  <c r="E31" i="9"/>
  <c r="F31" i="9"/>
  <c r="G31" i="9"/>
  <c r="K31" i="9"/>
  <c r="D32" i="9"/>
  <c r="C32" i="9" s="1"/>
  <c r="E32" i="9"/>
  <c r="F32" i="9"/>
  <c r="G32" i="9"/>
  <c r="K32" i="9"/>
  <c r="D33" i="9"/>
  <c r="C33" i="9" s="1"/>
  <c r="E33" i="9"/>
  <c r="F33" i="9"/>
  <c r="G33" i="9"/>
  <c r="K33" i="9"/>
  <c r="K20" i="9"/>
  <c r="K18" i="9"/>
  <c r="K21" i="9"/>
  <c r="K19" i="9"/>
  <c r="K17" i="9"/>
  <c r="K16" i="9"/>
  <c r="K15" i="9"/>
  <c r="K14" i="9"/>
  <c r="K13" i="9"/>
  <c r="P65" i="8"/>
  <c r="M65" i="8"/>
  <c r="L65" i="8"/>
  <c r="G21" i="9"/>
  <c r="G9" i="9"/>
  <c r="G19" i="9"/>
  <c r="G17" i="9"/>
  <c r="G15" i="9"/>
  <c r="G13" i="9"/>
  <c r="G11" i="9"/>
  <c r="G20" i="9"/>
  <c r="G18" i="9"/>
  <c r="G16" i="9"/>
  <c r="G14" i="9"/>
  <c r="G12" i="9"/>
  <c r="G10" i="9"/>
  <c r="D9" i="9"/>
  <c r="C9" i="9" s="1"/>
  <c r="E9" i="9"/>
  <c r="F9" i="9"/>
  <c r="D10" i="9"/>
  <c r="E10" i="9"/>
  <c r="F10" i="9"/>
  <c r="D11" i="9"/>
  <c r="C11" i="9" s="1"/>
  <c r="E11" i="9"/>
  <c r="F11" i="9"/>
  <c r="D12" i="9"/>
  <c r="E12" i="9"/>
  <c r="F12" i="9"/>
  <c r="K9" i="9"/>
  <c r="F21" i="9"/>
  <c r="E21" i="9"/>
  <c r="D21" i="9"/>
  <c r="F19" i="9"/>
  <c r="E19" i="9"/>
  <c r="D19" i="9"/>
  <c r="F17" i="9"/>
  <c r="E17" i="9"/>
  <c r="D17" i="9"/>
  <c r="C17" i="9" s="1"/>
  <c r="F15" i="9"/>
  <c r="E15" i="9"/>
  <c r="D15" i="9"/>
  <c r="F13" i="9"/>
  <c r="E13" i="9"/>
  <c r="D13" i="9"/>
  <c r="C13" i="9" s="1"/>
  <c r="F20" i="9"/>
  <c r="E20" i="9"/>
  <c r="D20" i="9"/>
  <c r="C20" i="9"/>
  <c r="F18" i="9"/>
  <c r="E18" i="9"/>
  <c r="D18" i="9"/>
  <c r="C18" i="9"/>
  <c r="F16" i="9"/>
  <c r="E16" i="9"/>
  <c r="D16" i="9"/>
  <c r="C16" i="9"/>
  <c r="F14" i="9"/>
  <c r="E14" i="9"/>
  <c r="D14" i="9"/>
  <c r="F8" i="9"/>
  <c r="E8" i="9"/>
  <c r="D8" i="9"/>
  <c r="K7" i="9"/>
  <c r="K8" i="9"/>
  <c r="G7" i="9"/>
  <c r="G8" i="9"/>
  <c r="D7" i="9"/>
  <c r="E7" i="9"/>
  <c r="F7" i="9"/>
  <c r="K6" i="9"/>
  <c r="G6" i="9"/>
  <c r="F6" i="9"/>
  <c r="E6" i="9"/>
  <c r="D6" i="9"/>
  <c r="N58" i="8"/>
  <c r="Q58" i="8"/>
  <c r="N59" i="8"/>
  <c r="O59" i="8"/>
  <c r="Q59" i="8"/>
  <c r="F5" i="9"/>
  <c r="G5" i="9"/>
  <c r="E5" i="9"/>
  <c r="D5" i="9"/>
  <c r="C5" i="9" s="1"/>
  <c r="K5" i="9"/>
  <c r="Q55" i="8"/>
  <c r="Q65" i="8" s="1"/>
  <c r="Q53" i="8"/>
  <c r="Q64" i="8"/>
  <c r="N64" i="8"/>
  <c r="Q63" i="8"/>
  <c r="N63" i="8"/>
  <c r="Q62" i="8"/>
  <c r="N62" i="8"/>
  <c r="Q61" i="8"/>
  <c r="N61" i="8"/>
  <c r="Q60" i="8"/>
  <c r="N60" i="8"/>
  <c r="Q57" i="8"/>
  <c r="N57" i="8"/>
  <c r="O58" i="8" s="1"/>
  <c r="Q56" i="8"/>
  <c r="N56" i="8"/>
  <c r="O57" i="8"/>
  <c r="O56" i="8"/>
  <c r="Q54" i="8"/>
  <c r="N54" i="8"/>
  <c r="O54" i="8"/>
  <c r="N53" i="8"/>
  <c r="P49" i="8"/>
  <c r="P33" i="8"/>
  <c r="P16" i="8"/>
  <c r="G97" i="8"/>
  <c r="G81" i="8"/>
  <c r="G65" i="8"/>
  <c r="G49" i="8"/>
  <c r="G33" i="8"/>
  <c r="H69" i="8"/>
  <c r="L33" i="8"/>
  <c r="M49" i="8"/>
  <c r="L49" i="8"/>
  <c r="N30" i="1"/>
  <c r="O42" i="1"/>
  <c r="O39" i="1"/>
  <c r="O36" i="1"/>
  <c r="O33" i="1"/>
  <c r="N40" i="8"/>
  <c r="N41" i="8"/>
  <c r="O42" i="8" s="1"/>
  <c r="N42" i="8"/>
  <c r="N43" i="8"/>
  <c r="N38" i="8"/>
  <c r="O38" i="8"/>
  <c r="N37" i="8"/>
  <c r="Q37" i="8"/>
  <c r="Q38" i="8"/>
  <c r="Q39" i="8"/>
  <c r="Q49" i="8" s="1"/>
  <c r="Q40" i="8"/>
  <c r="Q41" i="8"/>
  <c r="Q42" i="8"/>
  <c r="Q43" i="8"/>
  <c r="Q44" i="8"/>
  <c r="Q45" i="8"/>
  <c r="Q46" i="8"/>
  <c r="Q47" i="8"/>
  <c r="Q48" i="8"/>
  <c r="N39" i="8"/>
  <c r="N44" i="8"/>
  <c r="N45" i="8"/>
  <c r="N46" i="8"/>
  <c r="N47" i="8"/>
  <c r="N48" i="8"/>
  <c r="M33" i="8"/>
  <c r="Q28" i="8"/>
  <c r="Q29" i="8"/>
  <c r="Q30" i="8"/>
  <c r="Q31" i="8"/>
  <c r="Q32" i="8"/>
  <c r="Q21" i="8"/>
  <c r="Q22" i="8"/>
  <c r="Q23" i="8"/>
  <c r="Q24" i="8"/>
  <c r="Q25" i="8"/>
  <c r="Q26" i="8"/>
  <c r="Q27" i="8"/>
  <c r="N21" i="8"/>
  <c r="N22" i="8"/>
  <c r="O22" i="8" s="1"/>
  <c r="N23" i="8"/>
  <c r="O23" i="8" s="1"/>
  <c r="N24" i="8"/>
  <c r="N25" i="8"/>
  <c r="N26" i="8"/>
  <c r="N27" i="8"/>
  <c r="N28" i="8"/>
  <c r="N29" i="8"/>
  <c r="N30" i="8"/>
  <c r="O31" i="8" s="1"/>
  <c r="N31" i="8"/>
  <c r="N32" i="8"/>
  <c r="M16" i="8"/>
  <c r="L16" i="8"/>
  <c r="Q12" i="8"/>
  <c r="Q13" i="8"/>
  <c r="Q14" i="8"/>
  <c r="Q15" i="8"/>
  <c r="N12" i="8"/>
  <c r="O12" i="8" s="1"/>
  <c r="N13" i="8"/>
  <c r="N14" i="8"/>
  <c r="N15" i="8"/>
  <c r="Q10" i="8"/>
  <c r="N9" i="8"/>
  <c r="N10" i="8"/>
  <c r="O10" i="8" s="1"/>
  <c r="N11" i="8"/>
  <c r="Q7" i="8"/>
  <c r="Q8" i="8"/>
  <c r="Q9" i="8"/>
  <c r="Q11" i="8"/>
  <c r="N7" i="8"/>
  <c r="O7" i="8" s="1"/>
  <c r="N8" i="8"/>
  <c r="C97" i="8"/>
  <c r="D97" i="8"/>
  <c r="Q4" i="8"/>
  <c r="N4" i="8"/>
  <c r="N6" i="8"/>
  <c r="Q6" i="8"/>
  <c r="Q16" i="8" s="1"/>
  <c r="N5" i="8"/>
  <c r="O5" i="8" s="1"/>
  <c r="Q5" i="8"/>
  <c r="C81" i="8"/>
  <c r="D81" i="8"/>
  <c r="H85" i="8"/>
  <c r="H97" i="8" s="1"/>
  <c r="E80" i="8"/>
  <c r="E85" i="8"/>
  <c r="F85" i="8" s="1"/>
  <c r="E91" i="8"/>
  <c r="H96" i="8"/>
  <c r="E96" i="8"/>
  <c r="H95" i="8"/>
  <c r="E95" i="8"/>
  <c r="F96" i="8" s="1"/>
  <c r="H94" i="8"/>
  <c r="E94" i="8"/>
  <c r="F94" i="8" s="1"/>
  <c r="E93" i="8"/>
  <c r="H93" i="8"/>
  <c r="E92" i="8"/>
  <c r="H92" i="8"/>
  <c r="H91" i="8"/>
  <c r="E90" i="8"/>
  <c r="F90" i="8"/>
  <c r="H90" i="8"/>
  <c r="E89" i="8"/>
  <c r="H89" i="8"/>
  <c r="E88" i="8"/>
  <c r="F89" i="8"/>
  <c r="H88" i="8"/>
  <c r="E87" i="8"/>
  <c r="H87" i="8"/>
  <c r="E86" i="8"/>
  <c r="F86" i="8" s="1"/>
  <c r="H86" i="8"/>
  <c r="L45" i="4"/>
  <c r="L39" i="4"/>
  <c r="L33" i="4"/>
  <c r="L30" i="1"/>
  <c r="L51" i="1"/>
  <c r="E69" i="8"/>
  <c r="H80" i="8"/>
  <c r="E79" i="8"/>
  <c r="H79" i="8"/>
  <c r="E78" i="8"/>
  <c r="F79" i="8" s="1"/>
  <c r="H78" i="8"/>
  <c r="E77" i="8"/>
  <c r="F77" i="8" s="1"/>
  <c r="H77" i="8"/>
  <c r="E76" i="8"/>
  <c r="H76" i="8"/>
  <c r="E75" i="8"/>
  <c r="F76" i="8" s="1"/>
  <c r="H75" i="8"/>
  <c r="E74" i="8"/>
  <c r="F74" i="8" s="1"/>
  <c r="H74" i="8"/>
  <c r="E73" i="8"/>
  <c r="H73" i="8"/>
  <c r="E72" i="8"/>
  <c r="F73" i="8" s="1"/>
  <c r="H72" i="8"/>
  <c r="E71" i="8"/>
  <c r="F72" i="8"/>
  <c r="H71" i="8"/>
  <c r="E70" i="8"/>
  <c r="H70" i="8"/>
  <c r="D65" i="8"/>
  <c r="C65" i="8"/>
  <c r="E64" i="8"/>
  <c r="E63" i="8"/>
  <c r="E62" i="8"/>
  <c r="F62" i="8" s="1"/>
  <c r="E61" i="8"/>
  <c r="F61" i="8" s="1"/>
  <c r="E60" i="8"/>
  <c r="E59" i="8"/>
  <c r="E58" i="8"/>
  <c r="E57" i="8"/>
  <c r="E56" i="8"/>
  <c r="F57" i="8"/>
  <c r="H64" i="8"/>
  <c r="H63" i="8"/>
  <c r="H62" i="8"/>
  <c r="H61" i="8"/>
  <c r="H60" i="8"/>
  <c r="H59" i="8"/>
  <c r="H58" i="8"/>
  <c r="H57" i="8"/>
  <c r="H56" i="8"/>
  <c r="H54" i="8"/>
  <c r="H55" i="8"/>
  <c r="E55" i="8"/>
  <c r="F55" i="8"/>
  <c r="E54" i="8"/>
  <c r="F54" i="8" s="1"/>
  <c r="E53" i="8"/>
  <c r="F53" i="8" s="1"/>
  <c r="H53" i="8"/>
  <c r="H65" i="8" s="1"/>
  <c r="E48" i="8"/>
  <c r="E49" i="8" s="1"/>
  <c r="E37" i="8"/>
  <c r="D49" i="8"/>
  <c r="C49" i="8"/>
  <c r="E47" i="8"/>
  <c r="F47" i="8" s="1"/>
  <c r="H47" i="8"/>
  <c r="E46" i="8"/>
  <c r="H46" i="8"/>
  <c r="E45" i="8"/>
  <c r="H45" i="8"/>
  <c r="E44" i="8"/>
  <c r="H42" i="8"/>
  <c r="E42" i="8"/>
  <c r="E41" i="8"/>
  <c r="F41" i="8"/>
  <c r="E40" i="8"/>
  <c r="H41" i="8"/>
  <c r="H40" i="8"/>
  <c r="E39" i="8"/>
  <c r="H39" i="8"/>
  <c r="E38" i="8"/>
  <c r="H38" i="8" s="1"/>
  <c r="E43" i="8"/>
  <c r="F43" i="8" s="1"/>
  <c r="H48" i="8"/>
  <c r="H44" i="8"/>
  <c r="H43" i="8"/>
  <c r="H37" i="8"/>
  <c r="H49" i="8" s="1"/>
  <c r="E32" i="8"/>
  <c r="D33" i="8"/>
  <c r="E21" i="8"/>
  <c r="C33" i="8"/>
  <c r="E31" i="8"/>
  <c r="E30" i="8"/>
  <c r="F30" i="8" s="1"/>
  <c r="H30" i="8"/>
  <c r="E29" i="8"/>
  <c r="H29" i="8"/>
  <c r="E28" i="8"/>
  <c r="E27" i="8"/>
  <c r="H28" i="8"/>
  <c r="G17" i="8"/>
  <c r="D17" i="8"/>
  <c r="E16" i="8"/>
  <c r="E17" i="8"/>
  <c r="E4" i="8"/>
  <c r="C17" i="8"/>
  <c r="H27" i="8"/>
  <c r="E26" i="8"/>
  <c r="D44" i="4"/>
  <c r="D29" i="4" s="1"/>
  <c r="K20" i="4"/>
  <c r="E43" i="4"/>
  <c r="E42" i="4"/>
  <c r="D38" i="4"/>
  <c r="E38" i="4"/>
  <c r="K14" i="4"/>
  <c r="E37" i="4"/>
  <c r="E36" i="4"/>
  <c r="D27" i="4"/>
  <c r="E27" i="4" s="1"/>
  <c r="K3" i="4"/>
  <c r="D28" i="4"/>
  <c r="K4" i="4"/>
  <c r="K22" i="4" s="1"/>
  <c r="D32" i="4"/>
  <c r="K8" i="4"/>
  <c r="L8" i="4"/>
  <c r="E30" i="4"/>
  <c r="E31" i="4"/>
  <c r="J44" i="4"/>
  <c r="M42" i="4" s="1"/>
  <c r="J32" i="4"/>
  <c r="J29" i="4" s="1"/>
  <c r="J38" i="4"/>
  <c r="M36" i="4"/>
  <c r="J28" i="4"/>
  <c r="J27" i="4"/>
  <c r="J45" i="4"/>
  <c r="H44" i="4"/>
  <c r="K43" i="4"/>
  <c r="K42" i="4"/>
  <c r="H38" i="4"/>
  <c r="K37" i="4"/>
  <c r="K36" i="4"/>
  <c r="J33" i="4"/>
  <c r="H32" i="4"/>
  <c r="K31" i="4"/>
  <c r="K30" i="4"/>
  <c r="H28" i="4"/>
  <c r="I28" i="4" s="1"/>
  <c r="H27" i="4"/>
  <c r="H45" i="4" s="1"/>
  <c r="F44" i="4"/>
  <c r="G44" i="4" s="1"/>
  <c r="I43" i="4"/>
  <c r="I42" i="4"/>
  <c r="F38" i="4"/>
  <c r="I37" i="4"/>
  <c r="I36" i="4"/>
  <c r="F32" i="4"/>
  <c r="F29" i="4"/>
  <c r="I31" i="4"/>
  <c r="I30" i="4"/>
  <c r="F28" i="4"/>
  <c r="F40" i="4" s="1"/>
  <c r="F27" i="4"/>
  <c r="F33" i="4" s="1"/>
  <c r="F46" i="4"/>
  <c r="G43" i="4"/>
  <c r="G42" i="4"/>
  <c r="G37" i="4"/>
  <c r="G36" i="4"/>
  <c r="G31" i="4"/>
  <c r="G30" i="4"/>
  <c r="D45" i="4"/>
  <c r="D33" i="4"/>
  <c r="I20" i="4"/>
  <c r="L19" i="4"/>
  <c r="L18" i="4"/>
  <c r="K16" i="4"/>
  <c r="K15" i="4"/>
  <c r="I14" i="4"/>
  <c r="L14" i="4"/>
  <c r="L13" i="4"/>
  <c r="L12" i="4"/>
  <c r="K10" i="4"/>
  <c r="I8" i="4"/>
  <c r="L7" i="4"/>
  <c r="L6" i="4"/>
  <c r="I4" i="4"/>
  <c r="L4" i="4"/>
  <c r="I3" i="4"/>
  <c r="I15" i="4"/>
  <c r="G20" i="4"/>
  <c r="G8" i="4"/>
  <c r="G14" i="4"/>
  <c r="G4" i="4"/>
  <c r="G3" i="4"/>
  <c r="E20" i="4"/>
  <c r="E8" i="4"/>
  <c r="E14" i="4"/>
  <c r="E4" i="4"/>
  <c r="E3" i="4"/>
  <c r="E21" i="4"/>
  <c r="E9" i="4"/>
  <c r="D4" i="4"/>
  <c r="D22" i="4"/>
  <c r="D14" i="4"/>
  <c r="D20" i="4"/>
  <c r="D8" i="4"/>
  <c r="D3" i="4"/>
  <c r="D15" i="4"/>
  <c r="D10" i="4"/>
  <c r="J19" i="4"/>
  <c r="H19" i="4"/>
  <c r="F19" i="4"/>
  <c r="J18" i="4"/>
  <c r="H18" i="4"/>
  <c r="F18" i="4"/>
  <c r="J14" i="4"/>
  <c r="J13" i="4"/>
  <c r="J12" i="4"/>
  <c r="J7" i="4"/>
  <c r="J6" i="4"/>
  <c r="H13" i="4"/>
  <c r="H12" i="4"/>
  <c r="H7" i="4"/>
  <c r="H6" i="4"/>
  <c r="F13" i="4"/>
  <c r="F12" i="4"/>
  <c r="F7" i="4"/>
  <c r="F6" i="4"/>
  <c r="E25" i="8"/>
  <c r="F25" i="8" s="1"/>
  <c r="H26" i="8"/>
  <c r="H25" i="8"/>
  <c r="E24" i="8"/>
  <c r="E23" i="8"/>
  <c r="H23" i="8"/>
  <c r="E22" i="8"/>
  <c r="F22" i="8" s="1"/>
  <c r="H22" i="8"/>
  <c r="E5" i="8"/>
  <c r="F5" i="8" s="1"/>
  <c r="H21" i="8"/>
  <c r="H33" i="8" s="1"/>
  <c r="H32" i="8"/>
  <c r="H16" i="8"/>
  <c r="E15" i="8"/>
  <c r="F16" i="8" s="1"/>
  <c r="H15" i="8"/>
  <c r="H14" i="8"/>
  <c r="H13" i="8"/>
  <c r="H12" i="8"/>
  <c r="H11" i="8"/>
  <c r="H10" i="8"/>
  <c r="H9" i="8"/>
  <c r="H7" i="8"/>
  <c r="H5" i="8"/>
  <c r="E14" i="8"/>
  <c r="E13" i="8"/>
  <c r="F14" i="8" s="1"/>
  <c r="E12" i="8"/>
  <c r="E11" i="8"/>
  <c r="E10" i="8"/>
  <c r="F10" i="8"/>
  <c r="E9" i="8"/>
  <c r="E8" i="8"/>
  <c r="F8" i="8"/>
  <c r="E7" i="8"/>
  <c r="F7" i="8" s="1"/>
  <c r="E6" i="8"/>
  <c r="H6" i="8" s="1"/>
  <c r="H17" i="8" s="1"/>
  <c r="F6" i="8"/>
  <c r="J35" i="1"/>
  <c r="M33" i="1" s="1"/>
  <c r="J38" i="1"/>
  <c r="K38" i="1" s="1"/>
  <c r="J44" i="1"/>
  <c r="M42" i="1" s="1"/>
  <c r="J31" i="1"/>
  <c r="J30" i="1"/>
  <c r="H35" i="1"/>
  <c r="H38" i="1"/>
  <c r="I38" i="1" s="1"/>
  <c r="H44" i="1"/>
  <c r="H32" i="1" s="1"/>
  <c r="H31" i="1"/>
  <c r="H46" i="1" s="1"/>
  <c r="H30" i="1"/>
  <c r="H51" i="1"/>
  <c r="F35" i="1"/>
  <c r="F32" i="1" s="1"/>
  <c r="F38" i="1"/>
  <c r="G38" i="1" s="1"/>
  <c r="F44" i="1"/>
  <c r="G44" i="1" s="1"/>
  <c r="F31" i="1"/>
  <c r="F52" i="1" s="1"/>
  <c r="F49" i="1"/>
  <c r="F30" i="1"/>
  <c r="F48" i="1" s="1"/>
  <c r="D35" i="1"/>
  <c r="D38" i="1"/>
  <c r="E38" i="1" s="1"/>
  <c r="D44" i="1"/>
  <c r="D31" i="1"/>
  <c r="D30" i="1"/>
  <c r="E30" i="1" s="1"/>
  <c r="K8" i="1"/>
  <c r="K11" i="1"/>
  <c r="L11" i="1" s="1"/>
  <c r="K17" i="1"/>
  <c r="K4" i="1"/>
  <c r="E31" i="1"/>
  <c r="K3" i="1"/>
  <c r="K24" i="1"/>
  <c r="I8" i="1"/>
  <c r="I11" i="1"/>
  <c r="I17" i="1"/>
  <c r="L17" i="1" s="1"/>
  <c r="I4" i="1"/>
  <c r="I25" i="1" s="1"/>
  <c r="I3" i="1"/>
  <c r="G8" i="1"/>
  <c r="G11" i="1"/>
  <c r="G17" i="1"/>
  <c r="G4" i="1"/>
  <c r="G25" i="1"/>
  <c r="G3" i="1"/>
  <c r="E8" i="1"/>
  <c r="E11" i="1"/>
  <c r="E17" i="1"/>
  <c r="E4" i="1"/>
  <c r="H4" i="1" s="1"/>
  <c r="E3" i="1"/>
  <c r="D4" i="1"/>
  <c r="D25" i="1" s="1"/>
  <c r="D8" i="1"/>
  <c r="D5" i="1" s="1"/>
  <c r="D11" i="1"/>
  <c r="D17" i="1"/>
  <c r="D3" i="1"/>
  <c r="E33" i="1"/>
  <c r="E34" i="1"/>
  <c r="E36" i="1"/>
  <c r="E37" i="1"/>
  <c r="E39" i="1"/>
  <c r="E40" i="1"/>
  <c r="D41" i="1"/>
  <c r="K14" i="1"/>
  <c r="E42" i="1"/>
  <c r="E43" i="1"/>
  <c r="H49" i="1"/>
  <c r="J48" i="1"/>
  <c r="H48" i="1"/>
  <c r="D48" i="1"/>
  <c r="J41" i="1"/>
  <c r="K41" i="1" s="1"/>
  <c r="H41" i="1"/>
  <c r="I41" i="1" s="1"/>
  <c r="F41" i="1"/>
  <c r="H45" i="1"/>
  <c r="D45" i="1"/>
  <c r="K43" i="1"/>
  <c r="I43" i="1"/>
  <c r="G43" i="1"/>
  <c r="K42" i="1"/>
  <c r="I42" i="1"/>
  <c r="G42" i="1"/>
  <c r="K40" i="1"/>
  <c r="I40" i="1"/>
  <c r="G40" i="1"/>
  <c r="K39" i="1"/>
  <c r="I39" i="1"/>
  <c r="G39" i="1"/>
  <c r="K37" i="1"/>
  <c r="I37" i="1"/>
  <c r="G37" i="1"/>
  <c r="K36" i="1"/>
  <c r="I36" i="1"/>
  <c r="G36" i="1"/>
  <c r="K34" i="1"/>
  <c r="I34" i="1"/>
  <c r="G34" i="1"/>
  <c r="K33" i="1"/>
  <c r="I33" i="1"/>
  <c r="G33" i="1"/>
  <c r="I31" i="1"/>
  <c r="I30" i="1"/>
  <c r="G30" i="1"/>
  <c r="L16" i="1"/>
  <c r="L15" i="1"/>
  <c r="I14" i="1"/>
  <c r="L14" i="1" s="1"/>
  <c r="L13" i="1"/>
  <c r="L12" i="1"/>
  <c r="L10" i="1"/>
  <c r="L9" i="1"/>
  <c r="L7" i="1"/>
  <c r="L6" i="1"/>
  <c r="J16" i="1"/>
  <c r="J15" i="1"/>
  <c r="G14" i="1"/>
  <c r="H14" i="1" s="1"/>
  <c r="J13" i="1"/>
  <c r="J12" i="1"/>
  <c r="J10" i="1"/>
  <c r="J9" i="1"/>
  <c r="J7" i="1"/>
  <c r="J6" i="1"/>
  <c r="J4" i="1"/>
  <c r="H16" i="1"/>
  <c r="H15" i="1"/>
  <c r="E14" i="1"/>
  <c r="H13" i="1"/>
  <c r="H12" i="1"/>
  <c r="H11" i="1"/>
  <c r="H10" i="1"/>
  <c r="H9" i="1"/>
  <c r="H8" i="1"/>
  <c r="H7" i="1"/>
  <c r="H6" i="1"/>
  <c r="F16" i="1"/>
  <c r="F15" i="1"/>
  <c r="D14" i="1"/>
  <c r="F13" i="1"/>
  <c r="F12" i="1"/>
  <c r="F10" i="1"/>
  <c r="F9" i="1"/>
  <c r="F8" i="1"/>
  <c r="F7" i="1"/>
  <c r="F6" i="1"/>
  <c r="F4" i="1"/>
  <c r="K21" i="1"/>
  <c r="K18" i="1"/>
  <c r="I22" i="1"/>
  <c r="I19" i="1"/>
  <c r="G22" i="1"/>
  <c r="G19" i="1"/>
  <c r="E22" i="1"/>
  <c r="E19" i="1"/>
  <c r="D9" i="4"/>
  <c r="I16" i="4"/>
  <c r="I32" i="4"/>
  <c r="G32" i="4"/>
  <c r="I10" i="4"/>
  <c r="F32" i="8"/>
  <c r="D34" i="4"/>
  <c r="K32" i="4"/>
  <c r="F39" i="8"/>
  <c r="L45" i="1"/>
  <c r="M30" i="4"/>
  <c r="O32" i="8"/>
  <c r="F44" i="8"/>
  <c r="L48" i="1"/>
  <c r="O21" i="8"/>
  <c r="J40" i="4"/>
  <c r="N48" i="1"/>
  <c r="O64" i="8"/>
  <c r="O47" i="8"/>
  <c r="O11" i="8"/>
  <c r="F92" i="8"/>
  <c r="C6" i="9"/>
  <c r="C8" i="9"/>
  <c r="C12" i="9"/>
  <c r="C14" i="9"/>
  <c r="C15" i="9"/>
  <c r="C19" i="9"/>
  <c r="C21" i="9"/>
  <c r="C35" i="9"/>
  <c r="C46" i="9"/>
  <c r="C47" i="9"/>
  <c r="C49" i="9"/>
  <c r="C52" i="9"/>
  <c r="I5" i="1"/>
  <c r="I26" i="1" s="1"/>
  <c r="D18" i="1"/>
  <c r="D52" i="1"/>
  <c r="G31" i="1"/>
  <c r="D49" i="1"/>
  <c r="D46" i="1"/>
  <c r="H20" i="4"/>
  <c r="F63" i="8"/>
  <c r="O29" i="8"/>
  <c r="C27" i="9"/>
  <c r="F20" i="4"/>
  <c r="L8" i="1"/>
  <c r="K31" i="1"/>
  <c r="F12" i="8"/>
  <c r="F4" i="4"/>
  <c r="E16" i="4"/>
  <c r="E22" i="4"/>
  <c r="E10" i="4"/>
  <c r="J8" i="4"/>
  <c r="J46" i="4"/>
  <c r="J34" i="4"/>
  <c r="E28" i="4"/>
  <c r="F26" i="8"/>
  <c r="F40" i="8"/>
  <c r="D24" i="1"/>
  <c r="D21" i="1"/>
  <c r="K35" i="1"/>
  <c r="I35" i="1"/>
  <c r="F9" i="8"/>
  <c r="H24" i="8"/>
  <c r="G21" i="4"/>
  <c r="G15" i="4"/>
  <c r="F56" i="8"/>
  <c r="F60" i="8"/>
  <c r="O43" i="8"/>
  <c r="F46" i="1"/>
  <c r="F93" i="8"/>
  <c r="O55" i="8"/>
  <c r="O65" i="8" s="1"/>
  <c r="C56" i="9"/>
  <c r="C58" i="9"/>
  <c r="P45" i="1"/>
  <c r="P48" i="1"/>
  <c r="J20" i="4"/>
  <c r="I5" i="4"/>
  <c r="E32" i="4"/>
  <c r="H3" i="4"/>
  <c r="G9" i="4"/>
  <c r="K38" i="4"/>
  <c r="I38" i="4"/>
  <c r="F27" i="8"/>
  <c r="F42" i="8"/>
  <c r="C31" i="9"/>
  <c r="G5" i="1"/>
  <c r="G26" i="1" s="1"/>
  <c r="J46" i="1"/>
  <c r="J49" i="1"/>
  <c r="I44" i="4"/>
  <c r="O48" i="8"/>
  <c r="O53" i="8"/>
  <c r="N49" i="8"/>
  <c r="I23" i="4"/>
  <c r="G21" i="1"/>
  <c r="J11" i="1"/>
  <c r="D21" i="4"/>
  <c r="F3" i="4"/>
  <c r="F35" i="4"/>
  <c r="G38" i="4"/>
  <c r="F41" i="4"/>
  <c r="H34" i="4"/>
  <c r="H46" i="4"/>
  <c r="K28" i="4"/>
  <c r="H40" i="4"/>
  <c r="F88" i="8"/>
  <c r="F87" i="8"/>
  <c r="O37" i="8"/>
  <c r="O25" i="8"/>
  <c r="O26" i="8"/>
  <c r="H81" i="8"/>
  <c r="J52" i="1"/>
  <c r="E18" i="1"/>
  <c r="E44" i="1"/>
  <c r="I24" i="1"/>
  <c r="I18" i="1"/>
  <c r="L3" i="1"/>
  <c r="I21" i="1"/>
  <c r="E35" i="1"/>
  <c r="H14" i="4"/>
  <c r="I21" i="4"/>
  <c r="I9" i="4"/>
  <c r="J3" i="4"/>
  <c r="K9" i="4"/>
  <c r="L3" i="4"/>
  <c r="K21" i="4"/>
  <c r="H31" i="8"/>
  <c r="E33" i="8"/>
  <c r="O62" i="8"/>
  <c r="O63" i="8"/>
  <c r="N65" i="8"/>
  <c r="G41" i="1"/>
  <c r="D51" i="1"/>
  <c r="D16" i="4"/>
  <c r="E15" i="4"/>
  <c r="I22" i="4"/>
  <c r="J39" i="4"/>
  <c r="G20" i="1"/>
  <c r="I11" i="4"/>
  <c r="I17" i="4"/>
  <c r="C60" i="9"/>
  <c r="C64" i="9"/>
  <c r="C66" i="9"/>
  <c r="L20" i="4"/>
  <c r="K5" i="4"/>
  <c r="F29" i="8"/>
  <c r="F28" i="8"/>
  <c r="F64" i="8"/>
  <c r="F69" i="8"/>
  <c r="Q33" i="8"/>
  <c r="F14" i="1"/>
  <c r="E41" i="1"/>
  <c r="F11" i="1"/>
  <c r="H17" i="1"/>
  <c r="J8" i="1"/>
  <c r="G35" i="1"/>
  <c r="J51" i="1"/>
  <c r="J45" i="1"/>
  <c r="K30" i="1"/>
  <c r="F11" i="8"/>
  <c r="F23" i="8"/>
  <c r="F24" i="8"/>
  <c r="D40" i="4"/>
  <c r="G28" i="4"/>
  <c r="D46" i="4"/>
  <c r="F46" i="8"/>
  <c r="F45" i="8"/>
  <c r="F38" i="8"/>
  <c r="F37" i="8"/>
  <c r="F91" i="8"/>
  <c r="O27" i="8"/>
  <c r="O28" i="8"/>
  <c r="O44" i="8"/>
  <c r="C7" i="9"/>
  <c r="F17" i="1"/>
  <c r="E5" i="1"/>
  <c r="E20" i="1" s="1"/>
  <c r="E5" i="4"/>
  <c r="E11" i="4" s="1"/>
  <c r="F8" i="4"/>
  <c r="F70" i="8"/>
  <c r="F71" i="8"/>
  <c r="O9" i="8"/>
  <c r="O45" i="8"/>
  <c r="O46" i="8"/>
  <c r="O60" i="8"/>
  <c r="O61" i="8"/>
  <c r="E81" i="8"/>
  <c r="E65" i="8"/>
  <c r="H8" i="4"/>
  <c r="E24" i="1"/>
  <c r="E21" i="1"/>
  <c r="F3" i="1"/>
  <c r="F21" i="8"/>
  <c r="F14" i="4"/>
  <c r="D5" i="4"/>
  <c r="H29" i="4"/>
  <c r="H47" i="4" s="1"/>
  <c r="K44" i="4"/>
  <c r="F58" i="8"/>
  <c r="F59" i="8"/>
  <c r="O15" i="8"/>
  <c r="N16" i="8"/>
  <c r="N33" i="8"/>
  <c r="O39" i="8"/>
  <c r="O40" i="8"/>
  <c r="N45" i="1"/>
  <c r="O30" i="1"/>
  <c r="Q30" i="1"/>
  <c r="N51" i="1"/>
  <c r="C57" i="9"/>
  <c r="C68" i="9"/>
  <c r="H5" i="1"/>
  <c r="M39" i="1"/>
  <c r="G24" i="1"/>
  <c r="J3" i="1"/>
  <c r="G18" i="1"/>
  <c r="H3" i="1"/>
  <c r="K19" i="1"/>
  <c r="K25" i="1"/>
  <c r="K22" i="1"/>
  <c r="L4" i="1"/>
  <c r="G10" i="4"/>
  <c r="H4" i="4"/>
  <c r="J4" i="4"/>
  <c r="G22" i="4"/>
  <c r="G16" i="4"/>
  <c r="F47" i="4"/>
  <c r="E97" i="8"/>
  <c r="O4" i="8"/>
  <c r="F80" i="8"/>
  <c r="O14" i="8"/>
  <c r="C10" i="9"/>
  <c r="H8" i="8"/>
  <c r="O6" i="8"/>
  <c r="K11" i="4"/>
  <c r="K17" i="4"/>
  <c r="L5" i="4"/>
  <c r="D11" i="4"/>
  <c r="D23" i="4"/>
  <c r="D17" i="4"/>
  <c r="H41" i="4"/>
  <c r="H35" i="4"/>
  <c r="I29" i="4"/>
  <c r="E17" i="4"/>
  <c r="E23" i="4"/>
  <c r="F5" i="4"/>
  <c r="K23" i="4"/>
  <c r="C70" i="9"/>
  <c r="C72" i="9"/>
  <c r="C74" i="9"/>
  <c r="C76" i="9"/>
  <c r="C78" i="9"/>
  <c r="C80" i="9"/>
  <c r="C102" i="9"/>
  <c r="C104" i="9"/>
  <c r="C96" i="9"/>
  <c r="C90" i="9"/>
  <c r="C82" i="9"/>
  <c r="C84" i="9"/>
  <c r="C88" i="9"/>
  <c r="C92" i="9"/>
  <c r="C98" i="9"/>
  <c r="C100" i="9"/>
  <c r="C106" i="9"/>
  <c r="C116" i="9"/>
  <c r="C108" i="9"/>
  <c r="C110" i="9"/>
  <c r="C112" i="9"/>
  <c r="C114" i="9"/>
  <c r="C118" i="9"/>
  <c r="I32" i="1" l="1"/>
  <c r="H53" i="1"/>
  <c r="J41" i="4"/>
  <c r="J47" i="4"/>
  <c r="K29" i="4"/>
  <c r="M27" i="4"/>
  <c r="J35" i="4"/>
  <c r="O16" i="8"/>
  <c r="D41" i="4"/>
  <c r="E29" i="4"/>
  <c r="D35" i="4"/>
  <c r="G29" i="4"/>
  <c r="F65" i="8"/>
  <c r="D26" i="1"/>
  <c r="D23" i="1"/>
  <c r="D20" i="1"/>
  <c r="F47" i="1"/>
  <c r="F53" i="1"/>
  <c r="F50" i="1"/>
  <c r="G17" i="4"/>
  <c r="O8" i="8"/>
  <c r="J5" i="1"/>
  <c r="F31" i="8"/>
  <c r="F33" i="8" s="1"/>
  <c r="G23" i="1"/>
  <c r="I44" i="1"/>
  <c r="F15" i="8"/>
  <c r="F34" i="4"/>
  <c r="K5" i="1"/>
  <c r="I20" i="1"/>
  <c r="H47" i="1"/>
  <c r="F78" i="8"/>
  <c r="D32" i="1"/>
  <c r="F48" i="8"/>
  <c r="F49" i="8" s="1"/>
  <c r="K44" i="1"/>
  <c r="E25" i="1"/>
  <c r="F51" i="1"/>
  <c r="E26" i="1"/>
  <c r="G27" i="4"/>
  <c r="O30" i="8"/>
  <c r="M36" i="1"/>
  <c r="I23" i="1"/>
  <c r="F13" i="8"/>
  <c r="F17" i="8" s="1"/>
  <c r="G5" i="4"/>
  <c r="F5" i="1"/>
  <c r="F39" i="4"/>
  <c r="J32" i="1"/>
  <c r="J17" i="1"/>
  <c r="F75" i="8"/>
  <c r="F81" i="8" s="1"/>
  <c r="F95" i="8"/>
  <c r="F97" i="8" s="1"/>
  <c r="O41" i="8"/>
  <c r="O49" i="8" s="1"/>
  <c r="J14" i="1"/>
  <c r="F45" i="1"/>
  <c r="O13" i="8"/>
  <c r="E23" i="1"/>
  <c r="H39" i="4"/>
  <c r="F45" i="4"/>
  <c r="D47" i="4"/>
  <c r="H52" i="1"/>
  <c r="H33" i="4"/>
  <c r="I27" i="4"/>
  <c r="H50" i="1"/>
  <c r="E44" i="4"/>
  <c r="O24" i="8"/>
  <c r="O33" i="8" s="1"/>
  <c r="D19" i="1"/>
  <c r="D39" i="4"/>
  <c r="K27" i="4"/>
  <c r="D22" i="1"/>
  <c r="C128" i="9"/>
  <c r="C120" i="9"/>
  <c r="C122" i="9"/>
  <c r="C124" i="9"/>
  <c r="M30" i="1" l="1"/>
  <c r="J50" i="1"/>
  <c r="J47" i="1"/>
  <c r="K32" i="1"/>
  <c r="J53" i="1"/>
  <c r="D53" i="1"/>
  <c r="D50" i="1"/>
  <c r="D47" i="1"/>
  <c r="E32" i="1"/>
  <c r="G11" i="4"/>
  <c r="J5" i="4"/>
  <c r="G23" i="4"/>
  <c r="H5" i="4"/>
  <c r="G32" i="1"/>
  <c r="K20" i="1"/>
  <c r="L5" i="1"/>
  <c r="K23" i="1"/>
  <c r="K26" i="1"/>
</calcChain>
</file>

<file path=xl/sharedStrings.xml><?xml version="1.0" encoding="utf-8"?>
<sst xmlns="http://schemas.openxmlformats.org/spreadsheetml/2006/main" count="816" uniqueCount="238">
  <si>
    <t>昭和４０年</t>
    <phoneticPr fontId="2"/>
  </si>
  <si>
    <t>昭和３５年</t>
    <phoneticPr fontId="2"/>
  </si>
  <si>
    <t>実数　人</t>
    <rPh sb="0" eb="2">
      <t>ジッスウ</t>
    </rPh>
    <rPh sb="3" eb="4">
      <t>ニン</t>
    </rPh>
    <phoneticPr fontId="2"/>
  </si>
  <si>
    <t>増減率％</t>
    <rPh sb="0" eb="2">
      <t>ゾウゲン</t>
    </rPh>
    <rPh sb="2" eb="3">
      <t>リツ</t>
    </rPh>
    <phoneticPr fontId="2"/>
  </si>
  <si>
    <t>昭和４５年</t>
    <phoneticPr fontId="2"/>
  </si>
  <si>
    <t>昭和５０年</t>
    <phoneticPr fontId="2"/>
  </si>
  <si>
    <t>昭和５５年</t>
    <phoneticPr fontId="2"/>
  </si>
  <si>
    <t>区 　　分</t>
    <phoneticPr fontId="2"/>
  </si>
  <si>
    <t>総　　数</t>
    <rPh sb="0" eb="1">
      <t>フサ</t>
    </rPh>
    <rPh sb="3" eb="4">
      <t>カズ</t>
    </rPh>
    <phoneticPr fontId="2"/>
  </si>
  <si>
    <t>旧南部町</t>
    <rPh sb="0" eb="1">
      <t>キュウ</t>
    </rPh>
    <rPh sb="1" eb="3">
      <t>ナンブ</t>
    </rPh>
    <rPh sb="3" eb="4">
      <t>チョウ</t>
    </rPh>
    <phoneticPr fontId="2"/>
  </si>
  <si>
    <t>旧富沢町</t>
    <rPh sb="0" eb="1">
      <t>キュウ</t>
    </rPh>
    <rPh sb="1" eb="3">
      <t>トミザワ</t>
    </rPh>
    <rPh sb="3" eb="4">
      <t>チョウ</t>
    </rPh>
    <phoneticPr fontId="2"/>
  </si>
  <si>
    <t>計</t>
    <rPh sb="0" eb="1">
      <t>ケイ</t>
    </rPh>
    <phoneticPr fontId="2"/>
  </si>
  <si>
    <t>０歳～１４歳</t>
    <rPh sb="1" eb="2">
      <t>サイ</t>
    </rPh>
    <rPh sb="5" eb="6">
      <t>サイ</t>
    </rPh>
    <phoneticPr fontId="2"/>
  </si>
  <si>
    <t>１５歳～６４歳</t>
    <rPh sb="2" eb="3">
      <t>サイ</t>
    </rPh>
    <rPh sb="6" eb="7">
      <t>サイ</t>
    </rPh>
    <phoneticPr fontId="2"/>
  </si>
  <si>
    <t>うち１５歳～２９歳(a)</t>
    <rPh sb="4" eb="5">
      <t>サイ</t>
    </rPh>
    <rPh sb="8" eb="9">
      <t>サイ</t>
    </rPh>
    <phoneticPr fontId="2"/>
  </si>
  <si>
    <t>６５歳以上(b)</t>
    <rPh sb="2" eb="3">
      <t>サイ</t>
    </rPh>
    <rPh sb="3" eb="5">
      <t>イジョウ</t>
    </rPh>
    <phoneticPr fontId="2"/>
  </si>
  <si>
    <t>(a)/総数　若年者比率</t>
    <rPh sb="4" eb="6">
      <t>ソウスウ</t>
    </rPh>
    <rPh sb="7" eb="9">
      <t>ジャクネン</t>
    </rPh>
    <rPh sb="9" eb="10">
      <t>シャ</t>
    </rPh>
    <rPh sb="10" eb="12">
      <t>ヒリツ</t>
    </rPh>
    <phoneticPr fontId="2"/>
  </si>
  <si>
    <t>(b)/総数　高齢者比率</t>
    <rPh sb="4" eb="6">
      <t>ソウスウ</t>
    </rPh>
    <rPh sb="7" eb="10">
      <t>コウレイシャ</t>
    </rPh>
    <rPh sb="10" eb="12">
      <t>ヒリツ</t>
    </rPh>
    <phoneticPr fontId="2"/>
  </si>
  <si>
    <t>昭和６０年</t>
    <phoneticPr fontId="2"/>
  </si>
  <si>
    <t>平成２年</t>
    <rPh sb="0" eb="2">
      <t>ヘイセイ</t>
    </rPh>
    <phoneticPr fontId="2"/>
  </si>
  <si>
    <t>平成７年</t>
    <rPh sb="0" eb="2">
      <t>ヘイセイ</t>
    </rPh>
    <phoneticPr fontId="2"/>
  </si>
  <si>
    <t>平成１２年</t>
    <rPh sb="0" eb="2">
      <t>ヘイセイ</t>
    </rPh>
    <phoneticPr fontId="2"/>
  </si>
  <si>
    <t>実数</t>
    <rPh sb="0" eb="2">
      <t>ジッスウ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</si>
  <si>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</si>
  <si>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</si>
  <si>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昭和３５年</t>
    <phoneticPr fontId="2"/>
  </si>
  <si>
    <t>昭和４０年</t>
    <phoneticPr fontId="2"/>
  </si>
  <si>
    <t>昭和４５年</t>
    <phoneticPr fontId="2"/>
  </si>
  <si>
    <t>昭和５０年</t>
    <phoneticPr fontId="2"/>
  </si>
  <si>
    <t>昭和５５年</t>
    <phoneticPr fontId="2"/>
  </si>
  <si>
    <t>昭和６０年</t>
    <phoneticPr fontId="2"/>
  </si>
  <si>
    <t>第一次産業</t>
    <rPh sb="0" eb="1">
      <t>ダイ</t>
    </rPh>
    <rPh sb="1" eb="3">
      <t>1ジ</t>
    </rPh>
    <rPh sb="3" eb="5">
      <t>サンギョウ</t>
    </rPh>
    <phoneticPr fontId="2"/>
  </si>
  <si>
    <t>人
口</t>
    <rPh sb="0" eb="1">
      <t>ヒト</t>
    </rPh>
    <rPh sb="2" eb="3">
      <t>クチ</t>
    </rPh>
    <phoneticPr fontId="2"/>
  </si>
  <si>
    <t>比
率</t>
    <rPh sb="0" eb="1">
      <t>ヒ</t>
    </rPh>
    <rPh sb="2" eb="3">
      <t>リツ</t>
    </rPh>
    <phoneticPr fontId="2"/>
  </si>
  <si>
    <t>総　　　数</t>
    <rPh sb="0" eb="1">
      <t>フサ</t>
    </rPh>
    <rPh sb="4" eb="5">
      <t>カズ</t>
    </rPh>
    <phoneticPr fontId="2"/>
  </si>
  <si>
    <t>第二次産業</t>
    <rPh sb="0" eb="1">
      <t>ダイ</t>
    </rPh>
    <rPh sb="1" eb="2">
      <t>2</t>
    </rPh>
    <rPh sb="2" eb="3">
      <t>ジ</t>
    </rPh>
    <rPh sb="3" eb="5">
      <t>サンギョウ</t>
    </rPh>
    <phoneticPr fontId="2"/>
  </si>
  <si>
    <t>第三次産業</t>
    <rPh sb="0" eb="3">
      <t>ダイ3ジ</t>
    </rPh>
    <rPh sb="3" eb="5">
      <t>サンギョウ</t>
    </rPh>
    <phoneticPr fontId="2"/>
  </si>
  <si>
    <t>―</t>
    <phoneticPr fontId="2"/>
  </si>
  <si>
    <t>―</t>
    <phoneticPr fontId="2"/>
  </si>
  <si>
    <t>区　　　　　　　　　　　分</t>
    <rPh sb="0" eb="1">
      <t>ク</t>
    </rPh>
    <rPh sb="12" eb="13">
      <t>ブン</t>
    </rPh>
    <phoneticPr fontId="2"/>
  </si>
  <si>
    <t>０歳～14歳の比率</t>
    <rPh sb="1" eb="2">
      <t>サイ</t>
    </rPh>
    <rPh sb="5" eb="6">
      <t>サイ</t>
    </rPh>
    <rPh sb="7" eb="9">
      <t>ヒリツ</t>
    </rPh>
    <phoneticPr fontId="2"/>
  </si>
  <si>
    <t>人口と世帯　（住民基本台帳）　</t>
    <rPh sb="0" eb="2">
      <t>ジンコウ</t>
    </rPh>
    <rPh sb="3" eb="5">
      <t>セタイ</t>
    </rPh>
    <phoneticPr fontId="2"/>
  </si>
  <si>
    <t>世帯数</t>
    <rPh sb="0" eb="2">
      <t>セタイ</t>
    </rPh>
    <rPh sb="2" eb="3">
      <t>スウ</t>
    </rPh>
    <phoneticPr fontId="2"/>
  </si>
  <si>
    <t>平成１５年１０月１日現在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</si>
  <si>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平成１５年１１月１日現在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</si>
  <si>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平成１５年１２月１日現在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</si>
  <si>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３月１日現在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</si>
  <si>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</si>
  <si>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</si>
  <si>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</si>
  <si>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</si>
  <si>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８月１日現在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</si>
  <si>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９月１日現在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</si>
  <si>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１月１日現在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</si>
  <si>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２月１日現在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</si>
  <si>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３月１日現在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</si>
  <si>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</si>
  <si>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平成１５年度</t>
    <rPh sb="0" eb="2">
      <t>ヘイセイ</t>
    </rPh>
    <rPh sb="4" eb="6">
      <t>ネンド</t>
    </rPh>
    <phoneticPr fontId="2"/>
  </si>
  <si>
    <t>人　　　　　　　口</t>
    <rPh sb="0" eb="1">
      <t>ヒト</t>
    </rPh>
    <rPh sb="8" eb="9">
      <t>クチ</t>
    </rPh>
    <phoneticPr fontId="2"/>
  </si>
  <si>
    <t>区　　分</t>
    <rPh sb="0" eb="1">
      <t>ク</t>
    </rPh>
    <rPh sb="3" eb="4">
      <t>ブン</t>
    </rPh>
    <phoneticPr fontId="2"/>
  </si>
  <si>
    <t>合　併　時</t>
    <rPh sb="0" eb="1">
      <t>ゴウ</t>
    </rPh>
    <rPh sb="2" eb="3">
      <t>ヘイ</t>
    </rPh>
    <rPh sb="4" eb="5">
      <t>ジ</t>
    </rPh>
    <phoneticPr fontId="2"/>
  </si>
  <si>
    <t>前月との比較</t>
    <rPh sb="0" eb="2">
      <t>ゼンゲツ</t>
    </rPh>
    <rPh sb="4" eb="6">
      <t>ヒカク</t>
    </rPh>
    <phoneticPr fontId="2"/>
  </si>
  <si>
    <t>世　　　帯</t>
    <rPh sb="0" eb="1">
      <t>ヨ</t>
    </rPh>
    <rPh sb="4" eb="5">
      <t>オビ</t>
    </rPh>
    <phoneticPr fontId="2"/>
  </si>
  <si>
    <t>-----</t>
    <phoneticPr fontId="2"/>
  </si>
  <si>
    <t>平成１６年度</t>
    <rPh sb="0" eb="2">
      <t>ヘイセイ</t>
    </rPh>
    <rPh sb="4" eb="6">
      <t>ネンド</t>
    </rPh>
    <phoneticPr fontId="2"/>
  </si>
  <si>
    <t>平成１６年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</si>
  <si>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</si>
  <si>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</si>
  <si>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</si>
  <si>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</si>
  <si>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平成１６年１１月１日現在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</si>
  <si>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平成１６年１２月１日現在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</si>
  <si>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平成１７年度</t>
    <rPh sb="0" eb="2">
      <t>ヘイセイ</t>
    </rPh>
    <rPh sb="4" eb="6">
      <t>ネンド</t>
    </rPh>
    <phoneticPr fontId="2"/>
  </si>
  <si>
    <t>平成１7年１２月１日現在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</si>
  <si>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平成１８年度</t>
    <rPh sb="0" eb="2">
      <t>ヘイセイ</t>
    </rPh>
    <rPh sb="4" eb="6">
      <t>ネンド</t>
    </rPh>
    <phoneticPr fontId="2"/>
  </si>
  <si>
    <t>平成１8年１０月１日現在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</si>
  <si>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平成１９年度</t>
    <rPh sb="0" eb="2">
      <t>ヘイセイ</t>
    </rPh>
    <rPh sb="4" eb="6">
      <t>ネンド</t>
    </rPh>
    <phoneticPr fontId="2"/>
  </si>
  <si>
    <t>平成１７年</t>
    <rPh sb="0" eb="2">
      <t>ヘイセイ</t>
    </rPh>
    <phoneticPr fontId="2"/>
  </si>
  <si>
    <t>―</t>
    <phoneticPr fontId="2"/>
  </si>
  <si>
    <t>―</t>
    <phoneticPr fontId="2"/>
  </si>
  <si>
    <t>平成２０年度</t>
    <rPh sb="0" eb="2">
      <t>ヘイセイ</t>
    </rPh>
    <rPh sb="4" eb="6">
      <t>ネンド</t>
    </rPh>
    <phoneticPr fontId="2"/>
  </si>
  <si>
    <t>平成２０年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</si>
  <si>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平成２０年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</si>
  <si>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</si>
  <si>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</si>
  <si>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</si>
  <si>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</si>
  <si>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</si>
  <si>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</si>
  <si>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</si>
  <si>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</si>
  <si>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平成２１年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</si>
  <si>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</si>
  <si>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平成１６年　８月1日現在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</si>
  <si>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９月１日現在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</si>
  <si>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</si>
  <si>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</si>
  <si>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３月１日現在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</si>
  <si>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</si>
  <si>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</si>
  <si>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</si>
  <si>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</si>
  <si>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</si>
  <si>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８月１日現在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</si>
  <si>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９月１日現在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</si>
  <si>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</si>
  <si>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平成１７年１１月１日現在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</si>
  <si>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</si>
  <si>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３月１日現在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</si>
  <si>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</si>
  <si>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平成１８年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</si>
  <si>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</si>
  <si>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</si>
  <si>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</si>
  <si>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</si>
  <si>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平成１８年１１月１日現在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</si>
  <si>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平成１８年１２月１日現在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</si>
  <si>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</si>
  <si>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平成１９年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</si>
  <si>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</si>
  <si>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</si>
  <si>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平成１９年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</si>
  <si>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</si>
  <si>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</si>
  <si>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</si>
  <si>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</si>
  <si>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</si>
  <si>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</si>
  <si>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</si>
  <si>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</si>
  <si>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平成２０年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</si>
  <si>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</si>
  <si>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平成２１年度</t>
    <rPh sb="0" eb="2">
      <t>ヘイセイ</t>
    </rPh>
    <rPh sb="4" eb="6">
      <t>ネンド</t>
    </rPh>
    <phoneticPr fontId="2"/>
  </si>
  <si>
    <t>平成２１年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</si>
  <si>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平成２１年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</si>
  <si>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</si>
  <si>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</si>
  <si>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</si>
  <si>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</si>
  <si>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</si>
  <si>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</si>
  <si>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</si>
  <si>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</si>
  <si>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平成２２年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</si>
  <si>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</si>
  <si>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平成２２年度</t>
    <rPh sb="0" eb="2">
      <t>ヘイセイ</t>
    </rPh>
    <rPh sb="4" eb="6">
      <t>ネンド</t>
    </rPh>
    <phoneticPr fontId="2"/>
  </si>
  <si>
    <t>平成２２年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</si>
  <si>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平成２２年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</si>
  <si>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</si>
  <si>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</si>
  <si>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</si>
  <si>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</si>
  <si>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</si>
  <si>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</si>
  <si>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</si>
  <si>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</si>
  <si>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平成２３年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</si>
  <si>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</si>
  <si>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平成２２年３月から平成２３年２月増減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</si>
  <si>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平成２１年３月から平成２２年２月増減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</si>
  <si>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平成２０年３月から平成２１年２月増減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</si>
  <si>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平成１９年３月から平成２０年２月増減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</si>
  <si>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平成１８年３月から平成１９年２月増減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</si>
  <si>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平成１７年３月から平成１８年２月増減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</si>
  <si>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平成１６年３月から平成１７年２月増減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</si>
  <si>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平成１５年３月から平成１６年２月増減</t>
    <rPh sb="4" eb="5">
      <t>ネン</t>
    </rPh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</si>
  <si>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平成２３年度</t>
    <rPh sb="0" eb="2">
      <t>ヘイセイ</t>
    </rPh>
    <rPh sb="4" eb="6">
      <t>ネンド</t>
    </rPh>
    <phoneticPr fontId="2"/>
  </si>
  <si>
    <t>平成２３年３月から平成２４年２月増減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</si>
  <si>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平成２３年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</si>
  <si>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平成２３年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</si>
  <si>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</si>
  <si>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</si>
  <si>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</si>
  <si>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</si>
  <si>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</si>
  <si>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</si>
  <si>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</si>
  <si>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</si>
  <si>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平成２４年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</si>
  <si>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</si>
  <si>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</t>
    <rPh sb="0" eb="2">
      <t>ヘイセイ</t>
    </rPh>
    <phoneticPr fontId="2"/>
  </si>
  <si>
    <t>平成２４年度</t>
    <rPh sb="0" eb="2">
      <t>ヘイセイ</t>
    </rPh>
    <rPh sb="4" eb="6">
      <t>ネンド</t>
    </rPh>
    <phoneticPr fontId="2"/>
  </si>
  <si>
    <t>平成２４年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</si>
  <si>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平成２４年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</si>
  <si>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</si>
  <si>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</si>
  <si>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</si>
  <si>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</si>
  <si>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</si>
  <si>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</si>
  <si>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</si>
  <si>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平成２５年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</si>
  <si>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平成２５年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</si>
  <si>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平成２５年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</si>
  <si>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平成２４年３月から平成２５年２月増減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</si>
  <si>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</si>
  <si>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</si>
  <si>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総数</t>
    <rPh sb="0" eb="2">
      <t>ソウスウ</t>
    </rPh>
    <phoneticPr fontId="2"/>
  </si>
  <si>
    <t>世帯</t>
    <rPh sb="0" eb="2">
      <t>セタイ</t>
    </rPh>
    <phoneticPr fontId="2"/>
  </si>
  <si>
    <t>日本人人口</t>
    <rPh sb="0" eb="3">
      <t>ニホンジン</t>
    </rPh>
    <rPh sb="3" eb="5">
      <t>ジンコウ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</si>
  <si>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</si>
  <si>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</si>
  <si>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7月</t>
  </si>
  <si>
    <t>8月</t>
  </si>
  <si>
    <t>8月</t>
    <rPh sb="1" eb="2">
      <t>ガツ</t>
    </rPh>
    <phoneticPr fontId="2"/>
  </si>
  <si>
    <t>9月</t>
  </si>
  <si>
    <t>10月</t>
  </si>
  <si>
    <t>11月</t>
  </si>
  <si>
    <t>12月</t>
  </si>
  <si>
    <t>平成24年</t>
    <rPh sb="0" eb="2">
      <t>ヘイセイ</t>
    </rPh>
    <rPh sb="4" eb="5">
      <t>ネン</t>
    </rPh>
    <phoneticPr fontId="2"/>
  </si>
  <si>
    <t>9月</t>
    <rPh sb="1" eb="2">
      <t>ガツ</t>
    </rPh>
    <phoneticPr fontId="2"/>
  </si>
  <si>
    <t>1月</t>
  </si>
  <si>
    <t>2月</t>
  </si>
  <si>
    <t>3月</t>
  </si>
  <si>
    <t>4月</t>
  </si>
  <si>
    <t>5月</t>
  </si>
  <si>
    <t>6月</t>
  </si>
  <si>
    <t>平成25年</t>
    <rPh sb="0" eb="2">
      <t>ヘイセイ</t>
    </rPh>
    <rPh sb="4" eb="5">
      <t>ネン</t>
    </rPh>
    <phoneticPr fontId="2"/>
  </si>
  <si>
    <t>平成21年7月15日に住民基本台帳法の一部が改正され、平成24年7月9日から外国人住民を住民基本台帳法の適用対象者に加えました。そのため、別紙のとおり標記を変更しました。</t>
    <rPh sb="0" eb="2">
      <t>ヘイセイ</t>
    </rPh>
    <rPh sb="4" eb="5">
      <t>ネン</t>
    </rPh>
    <rPh sb="6" eb="7">
      <t>ガツ</t>
    </rPh>
    <rPh sb="9" eb="10">
      <t>ヒ</t>
    </rPh>
    <rPh sb="11" eb="13">
      <t>ジュウミン</t>
    </rPh>
    <rPh sb="13" eb="15">
      <t>キホン</t>
    </rPh>
    <rPh sb="15" eb="17">
      <t>ダイチョウ</t>
    </rPh>
    <rPh sb="17" eb="18">
      <t>ホウ</t>
    </rPh>
    <rPh sb="19" eb="21">
      <t>イチブ</t>
    </rPh>
    <rPh sb="22" eb="24">
      <t>カイセイ</t>
    </rPh>
    <rPh sb="27" eb="29">
      <t>ヘイセイ</t>
    </rPh>
    <rPh sb="31" eb="32">
      <t>ネン</t>
    </rPh>
    <rPh sb="33" eb="34">
      <t>ガツ</t>
    </rPh>
    <rPh sb="35" eb="36">
      <t>ヒ</t>
    </rPh>
    <rPh sb="38" eb="40">
      <t>ガイコク</t>
    </rPh>
    <rPh sb="40" eb="41">
      <t>ジン</t>
    </rPh>
    <rPh sb="41" eb="43">
      <t>ジュウミン</t>
    </rPh>
    <rPh sb="44" eb="46">
      <t>ジュウミン</t>
    </rPh>
    <rPh sb="46" eb="48">
      <t>キホン</t>
    </rPh>
    <rPh sb="48" eb="50">
      <t>ダイチョウ</t>
    </rPh>
    <rPh sb="50" eb="51">
      <t>ホウ</t>
    </rPh>
    <rPh sb="52" eb="54">
      <t>テキヨウ</t>
    </rPh>
    <rPh sb="54" eb="56">
      <t>タイショウ</t>
    </rPh>
    <rPh sb="56" eb="57">
      <t>シャ</t>
    </rPh>
    <rPh sb="58" eb="59">
      <t>クワ</t>
    </rPh>
    <rPh sb="69" eb="71">
      <t>ベッシ</t>
    </rPh>
    <rPh sb="75" eb="77">
      <t>ヒョウキ</t>
    </rPh>
    <rPh sb="78" eb="80">
      <t>ヘンコウ</t>
    </rPh>
    <phoneticPr fontId="2"/>
  </si>
  <si>
    <t>平成24年7月9日施行以降の人口と世帯集計表</t>
    <rPh sb="0" eb="2">
      <t>ヘイセイ</t>
    </rPh>
    <rPh sb="4" eb="5">
      <t>ネン</t>
    </rPh>
    <rPh sb="6" eb="7">
      <t>ガツ</t>
    </rPh>
    <rPh sb="8" eb="9">
      <t>ヒ</t>
    </rPh>
    <rPh sb="9" eb="11">
      <t>セコウ</t>
    </rPh>
    <rPh sb="11" eb="13">
      <t>イコウ</t>
    </rPh>
    <rPh sb="14" eb="16">
      <t>ジンコウ</t>
    </rPh>
    <rPh sb="17" eb="19">
      <t>セタイ</t>
    </rPh>
    <rPh sb="19" eb="22">
      <t>シュウケイヒョウ</t>
    </rPh>
    <phoneticPr fontId="2"/>
  </si>
  <si>
    <t>毎月1日現在</t>
    <rPh sb="0" eb="2">
      <t>マイツキ</t>
    </rPh>
    <rPh sb="3" eb="4">
      <t>ヒ</t>
    </rPh>
    <rPh sb="4" eb="6">
      <t>ゲンザイ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</si>
  <si>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</si>
  <si>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</si>
  <si>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</si>
  <si>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</si>
  <si>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1月</t>
    <phoneticPr fontId="2"/>
  </si>
  <si>
    <t>平成２７年</t>
    <rPh sb="0" eb="2">
      <t>ヘイセイ</t>
    </rPh>
    <phoneticPr fontId="2"/>
  </si>
  <si>
    <t>―</t>
    <phoneticPr fontId="2"/>
  </si>
  <si>
    <t>※平成１７年より、総数に分類不能の産業を含んでいます。</t>
    <rPh sb="1" eb="3">
      <t>ヘイセイ</t>
    </rPh>
    <rPh sb="5" eb="6">
      <t>ネン</t>
    </rPh>
    <rPh sb="9" eb="11">
      <t>ソウスウ</t>
    </rPh>
    <rPh sb="12" eb="14">
      <t>ブンルイ</t>
    </rPh>
    <rPh sb="14" eb="16">
      <t>フノウ</t>
    </rPh>
    <rPh sb="17" eb="19">
      <t>サンギョウ</t>
    </rPh>
    <rPh sb="20" eb="21">
      <t>フク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</si>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</sst>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;&quot;△ &quot;0.0"/>
    <numFmt numFmtId="178" formatCode="#,##0&quot;人&quot;"/>
    <numFmt numFmtId="179" formatCode="0;&quot;△ &quot;0"/>
    <numFmt numFmtId="180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38" fontId="3" fillId="0" borderId="1" xfId="2" applyFont="1" applyBorder="1"/>
    <xf numFmtId="177" fontId="3" fillId="0" borderId="1" xfId="1" applyNumberFormat="1" applyFont="1" applyBorder="1"/>
    <xf numFmtId="176" fontId="3" fillId="0" borderId="1" xfId="0" applyNumberFormat="1" applyFont="1" applyBorder="1"/>
    <xf numFmtId="0" fontId="3" fillId="0" borderId="3" xfId="0" applyFont="1" applyBorder="1"/>
    <xf numFmtId="0" fontId="0" fillId="0" borderId="4" xfId="0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3" fillId="0" borderId="1" xfId="2" applyNumberFormat="1" applyFont="1" applyBorder="1"/>
    <xf numFmtId="176" fontId="3" fillId="0" borderId="1" xfId="1" applyNumberFormat="1" applyFont="1" applyBorder="1"/>
    <xf numFmtId="0" fontId="0" fillId="0" borderId="0" xfId="0" applyBorder="1"/>
    <xf numFmtId="38" fontId="0" fillId="0" borderId="1" xfId="2" applyFont="1" applyBorder="1" applyAlignment="1">
      <alignment horizontal="center"/>
    </xf>
    <xf numFmtId="38" fontId="0" fillId="0" borderId="1" xfId="2" applyFont="1" applyBorder="1" applyAlignment="1">
      <alignment horizontal="right"/>
    </xf>
    <xf numFmtId="38" fontId="0" fillId="0" borderId="1" xfId="2" applyFont="1" applyBorder="1" applyAlignment="1">
      <alignment horizontal="center" vertical="center" wrapText="1"/>
    </xf>
    <xf numFmtId="38" fontId="0" fillId="0" borderId="1" xfId="2" applyFont="1" applyBorder="1" applyAlignment="1">
      <alignment horizontal="center" vertical="center"/>
    </xf>
    <xf numFmtId="38" fontId="0" fillId="0" borderId="3" xfId="2" applyFont="1" applyBorder="1" applyAlignment="1">
      <alignment horizontal="center" vertical="center"/>
    </xf>
    <xf numFmtId="180" fontId="0" fillId="0" borderId="1" xfId="2" applyNumberFormat="1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38" fontId="0" fillId="0" borderId="0" xfId="2" applyFont="1" applyBorder="1" applyAlignment="1">
      <alignment horizontal="center"/>
    </xf>
    <xf numFmtId="38" fontId="0" fillId="0" borderId="0" xfId="2" applyFont="1" applyBorder="1" applyAlignment="1">
      <alignment horizontal="right"/>
    </xf>
    <xf numFmtId="180" fontId="0" fillId="0" borderId="0" xfId="2" applyNumberFormat="1" applyFont="1" applyBorder="1" applyAlignment="1">
      <alignment horizontal="right"/>
    </xf>
    <xf numFmtId="179" fontId="0" fillId="0" borderId="1" xfId="2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right"/>
    </xf>
    <xf numFmtId="179" fontId="0" fillId="0" borderId="0" xfId="0" applyNumberFormat="1" applyBorder="1" applyAlignment="1">
      <alignment horizontal="right"/>
    </xf>
    <xf numFmtId="179" fontId="0" fillId="0" borderId="0" xfId="0" applyNumberFormat="1" applyAlignment="1">
      <alignment horizontal="right"/>
    </xf>
    <xf numFmtId="0" fontId="0" fillId="2" borderId="1" xfId="0" applyFill="1" applyBorder="1" applyAlignment="1">
      <alignment horizontal="center" vertical="center"/>
    </xf>
    <xf numFmtId="38" fontId="0" fillId="2" borderId="1" xfId="2" applyFont="1" applyFill="1" applyBorder="1" applyAlignment="1">
      <alignment horizontal="center"/>
    </xf>
    <xf numFmtId="38" fontId="0" fillId="2" borderId="1" xfId="2" applyFont="1" applyFill="1" applyBorder="1" applyAlignment="1">
      <alignment horizontal="right"/>
    </xf>
    <xf numFmtId="38" fontId="0" fillId="2" borderId="1" xfId="2" quotePrefix="1" applyFont="1" applyFill="1" applyBorder="1" applyAlignment="1">
      <alignment horizontal="center"/>
    </xf>
    <xf numFmtId="179" fontId="0" fillId="2" borderId="1" xfId="2" quotePrefix="1" applyNumberFormat="1" applyFont="1" applyFill="1" applyBorder="1" applyAlignment="1">
      <alignment horizontal="right"/>
    </xf>
    <xf numFmtId="180" fontId="0" fillId="0" borderId="1" xfId="2" applyNumberFormat="1" applyFont="1" applyFill="1" applyBorder="1" applyAlignment="1">
      <alignment horizontal="right"/>
    </xf>
    <xf numFmtId="0" fontId="5" fillId="6" borderId="7" xfId="0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38" fontId="5" fillId="6" borderId="0" xfId="2" applyFont="1" applyFill="1" applyBorder="1"/>
    <xf numFmtId="38" fontId="5" fillId="0" borderId="0" xfId="2" applyFont="1" applyBorder="1"/>
    <xf numFmtId="38" fontId="5" fillId="6" borderId="4" xfId="2" applyFont="1" applyFill="1" applyBorder="1"/>
    <xf numFmtId="38" fontId="5" fillId="6" borderId="9" xfId="2" applyFont="1" applyFill="1" applyBorder="1"/>
    <xf numFmtId="38" fontId="5" fillId="6" borderId="5" xfId="2" applyFont="1" applyFill="1" applyBorder="1"/>
    <xf numFmtId="38" fontId="5" fillId="0" borderId="10" xfId="2" applyFont="1" applyBorder="1"/>
    <xf numFmtId="38" fontId="5" fillId="6" borderId="2" xfId="2" applyFont="1" applyFill="1" applyBorder="1"/>
    <xf numFmtId="38" fontId="5" fillId="6" borderId="10" xfId="2" applyFont="1" applyFill="1" applyBorder="1"/>
    <xf numFmtId="38" fontId="5" fillId="6" borderId="11" xfId="2" applyFont="1" applyFill="1" applyBorder="1"/>
    <xf numFmtId="38" fontId="5" fillId="6" borderId="12" xfId="2" applyFont="1" applyFill="1" applyBorder="1"/>
    <xf numFmtId="38" fontId="5" fillId="6" borderId="6" xfId="2" applyFont="1" applyFill="1" applyBorder="1"/>
    <xf numFmtId="38" fontId="5" fillId="0" borderId="4" xfId="2" applyFont="1" applyBorder="1"/>
    <xf numFmtId="38" fontId="5" fillId="0" borderId="9" xfId="2" applyFont="1" applyBorder="1"/>
    <xf numFmtId="38" fontId="5" fillId="0" borderId="5" xfId="2" applyFont="1" applyBorder="1"/>
    <xf numFmtId="0" fontId="0" fillId="0" borderId="10" xfId="0" applyBorder="1"/>
    <xf numFmtId="0" fontId="5" fillId="0" borderId="0" xfId="0" applyFont="1" applyBorder="1" applyAlignment="1">
      <alignment horizontal="left" vertical="distributed"/>
    </xf>
    <xf numFmtId="0" fontId="5" fillId="0" borderId="12" xfId="0" applyFont="1" applyBorder="1" applyAlignment="1">
      <alignment horizontal="center" vertical="center" wrapText="1"/>
    </xf>
    <xf numFmtId="38" fontId="5" fillId="0" borderId="0" xfId="2" applyFont="1" applyFill="1" applyBorder="1"/>
    <xf numFmtId="38" fontId="5" fillId="0" borderId="2" xfId="2" applyFont="1" applyFill="1" applyBorder="1"/>
    <xf numFmtId="0" fontId="5" fillId="6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5" fillId="0" borderId="2" xfId="2" applyFont="1" applyBorder="1"/>
    <xf numFmtId="0" fontId="5" fillId="6" borderId="0" xfId="0" applyFont="1" applyFill="1" applyBorder="1"/>
    <xf numFmtId="0" fontId="5" fillId="6" borderId="10" xfId="0" applyFont="1" applyFill="1" applyBorder="1"/>
    <xf numFmtId="0" fontId="5" fillId="6" borderId="2" xfId="0" applyFont="1" applyFill="1" applyBorder="1"/>
    <xf numFmtId="38" fontId="5" fillId="0" borderId="2" xfId="0" applyNumberFormat="1" applyFont="1" applyBorder="1"/>
    <xf numFmtId="0" fontId="5" fillId="0" borderId="10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0" xfId="0" applyFont="1" applyFill="1" applyBorder="1"/>
    <xf numFmtId="0" fontId="5" fillId="6" borderId="12" xfId="0" applyFont="1" applyFill="1" applyBorder="1"/>
    <xf numFmtId="0" fontId="5" fillId="6" borderId="6" xfId="0" applyFont="1" applyFill="1" applyBorder="1"/>
    <xf numFmtId="0" fontId="5" fillId="6" borderId="11" xfId="0" applyFont="1" applyFill="1" applyBorder="1"/>
    <xf numFmtId="0" fontId="5" fillId="0" borderId="2" xfId="0" applyFont="1" applyFill="1" applyBorder="1"/>
    <xf numFmtId="0" fontId="0" fillId="7" borderId="0" xfId="0" applyFill="1"/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38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2" xfId="0" applyFont="1" applyBorder="1" applyAlignment="1">
      <alignment horizontal="center"/>
    </xf>
    <xf numFmtId="177" fontId="3" fillId="0" borderId="8" xfId="1" applyNumberFormat="1" applyFont="1" applyBorder="1" applyAlignment="1">
      <alignment horizontal="right" vertical="center"/>
    </xf>
    <xf numFmtId="177" fontId="3" fillId="0" borderId="13" xfId="1" applyNumberFormat="1" applyFont="1" applyBorder="1" applyAlignment="1">
      <alignment horizontal="right" vertical="center"/>
    </xf>
    <xf numFmtId="177" fontId="3" fillId="0" borderId="14" xfId="1" applyNumberFormat="1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38" fontId="3" fillId="0" borderId="13" xfId="2" applyFont="1" applyBorder="1" applyAlignment="1">
      <alignment horizontal="right" vertical="center"/>
    </xf>
    <xf numFmtId="38" fontId="3" fillId="0" borderId="14" xfId="2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/>
    <xf numFmtId="0" fontId="3" fillId="0" borderId="11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8" fontId="3" fillId="0" borderId="8" xfId="2" applyNumberFormat="1" applyFont="1" applyBorder="1" applyAlignment="1">
      <alignment horizontal="right" vertical="center"/>
    </xf>
    <xf numFmtId="178" fontId="3" fillId="0" borderId="13" xfId="2" applyNumberFormat="1" applyFont="1" applyBorder="1" applyAlignment="1">
      <alignment horizontal="right" vertical="center"/>
    </xf>
    <xf numFmtId="178" fontId="3" fillId="0" borderId="14" xfId="2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5" fillId="6" borderId="11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5" fillId="6" borderId="12" xfId="0" applyFont="1" applyFill="1" applyBorder="1" applyAlignment="1">
      <alignment horizontal="right"/>
    </xf>
    <xf numFmtId="0" fontId="5" fillId="6" borderId="10" xfId="0" applyFont="1" applyFill="1" applyBorder="1" applyAlignment="1">
      <alignment horizontal="right"/>
    </xf>
    <xf numFmtId="0" fontId="5" fillId="6" borderId="6" xfId="0" applyFont="1" applyFill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6" borderId="5" xfId="0" applyFont="1" applyFill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2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right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W97"/>
  <sheetViews>
    <sheetView showZeros="0" workbookViewId="0">
      <selection activeCell="R65" sqref="R65"/>
    </sheetView>
  </sheetViews>
  <sheetFormatPr defaultRowHeight="13.5" x14ac:dyDescent="0.15"/>
  <cols>
    <col min="1" max="1" width="11.625" bestFit="1" customWidth="1"/>
    <col min="2" max="2" width="22" bestFit="1" customWidth="1"/>
    <col min="6" max="6" width="9.375" bestFit="1" customWidth="1"/>
    <col min="8" max="8" width="9" style="28"/>
    <col min="9" max="9" width="2.125" customWidth="1"/>
    <col min="10" max="10" width="11.625" bestFit="1" customWidth="1"/>
    <col min="11" max="11" width="21.75" bestFit="1" customWidth="1"/>
  </cols>
  <sheetData>
    <row r="1" spans="1:17" ht="18.75" x14ac:dyDescent="0.2">
      <c r="A1" s="82" t="s">
        <v>41</v>
      </c>
      <c r="B1" s="82"/>
      <c r="C1" s="82"/>
      <c r="D1" s="82"/>
      <c r="E1" s="82"/>
      <c r="F1" s="82"/>
      <c r="G1" s="82"/>
      <c r="H1" s="82"/>
    </row>
    <row r="2" spans="1:17" x14ac:dyDescent="0.15">
      <c r="A2" s="76" t="s">
        <v>59</v>
      </c>
      <c r="B2" s="77" t="s">
        <v>56</v>
      </c>
      <c r="C2" s="75" t="s">
        <v>58</v>
      </c>
      <c r="D2" s="75"/>
      <c r="E2" s="75"/>
      <c r="F2" s="75"/>
      <c r="G2" s="73" t="s">
        <v>62</v>
      </c>
      <c r="H2" s="74"/>
      <c r="J2" s="76" t="s">
        <v>59</v>
      </c>
      <c r="K2" s="77" t="s">
        <v>56</v>
      </c>
      <c r="L2" s="75" t="s">
        <v>58</v>
      </c>
      <c r="M2" s="75"/>
      <c r="N2" s="75"/>
      <c r="O2" s="75"/>
      <c r="P2" s="73" t="s">
        <v>62</v>
      </c>
      <c r="Q2" s="74"/>
    </row>
    <row r="3" spans="1:17" ht="27" x14ac:dyDescent="0.15">
      <c r="A3" s="76"/>
      <c r="B3" s="77"/>
      <c r="C3" s="18" t="s">
        <v>23</v>
      </c>
      <c r="D3" s="18" t="s">
        <v>24</v>
      </c>
      <c r="E3" s="18" t="s">
        <v>11</v>
      </c>
      <c r="F3" s="17" t="s">
        <v>61</v>
      </c>
      <c r="G3" s="19" t="s">
        <v>42</v>
      </c>
      <c r="H3" s="25" t="s">
        <v>61</v>
      </c>
      <c r="J3" s="76"/>
      <c r="K3" s="77"/>
      <c r="L3" s="18" t="s">
        <v>23</v>
      </c>
      <c r="M3" s="18" t="s">
        <v>24</v>
      </c>
      <c r="N3" s="18" t="s">
        <v>11</v>
      </c>
      <c r="O3" s="17" t="s">
        <v>61</v>
      </c>
      <c r="P3" s="19" t="s">
        <v>42</v>
      </c>
      <c r="Q3" s="25" t="s">
        <v>61</v>
      </c>
    </row>
    <row r="4" spans="1:17" ht="15" customHeight="1" x14ac:dyDescent="0.15">
      <c r="A4" s="29" t="s">
        <v>60</v>
      </c>
      <c r="B4" s="30" t="s">
        <v>46</v>
      </c>
      <c r="C4" s="31">
        <v>5234</v>
      </c>
      <c r="D4" s="31">
        <v>5437</v>
      </c>
      <c r="E4" s="31">
        <f>C4+D4</f>
        <v>10671</v>
      </c>
      <c r="F4" s="32" t="s">
        <v>63</v>
      </c>
      <c r="G4" s="31">
        <v>3424</v>
      </c>
      <c r="H4" s="33" t="s">
        <v>63</v>
      </c>
      <c r="J4" s="79" t="s">
        <v>132</v>
      </c>
      <c r="K4" s="15" t="s">
        <v>133</v>
      </c>
      <c r="L4" s="16">
        <v>4714</v>
      </c>
      <c r="M4" s="16">
        <v>4897</v>
      </c>
      <c r="N4" s="16">
        <f t="shared" ref="N4:N15" si="0">L4+M4</f>
        <v>9611</v>
      </c>
      <c r="O4" s="20">
        <f>N4-E96</f>
        <v>-55</v>
      </c>
      <c r="P4" s="16">
        <v>3363</v>
      </c>
      <c r="Q4" s="26">
        <f>IF(P4&lt;&gt;"",(IF(P4-G96=0,"0",P4-G96)),"")</f>
        <v>-9</v>
      </c>
    </row>
    <row r="5" spans="1:17" ht="15" customHeight="1" x14ac:dyDescent="0.15">
      <c r="A5" s="79" t="s">
        <v>57</v>
      </c>
      <c r="B5" s="15" t="s">
        <v>47</v>
      </c>
      <c r="C5" s="16">
        <v>5220</v>
      </c>
      <c r="D5" s="16">
        <v>5432</v>
      </c>
      <c r="E5" s="16">
        <f t="shared" ref="E5:E16" si="1">C5+D5</f>
        <v>10652</v>
      </c>
      <c r="F5" s="20">
        <f>E5-E4</f>
        <v>-19</v>
      </c>
      <c r="G5" s="16">
        <v>3428</v>
      </c>
      <c r="H5" s="26">
        <f>G5-G4</f>
        <v>4</v>
      </c>
      <c r="J5" s="79"/>
      <c r="K5" s="15" t="s">
        <v>134</v>
      </c>
      <c r="L5" s="16">
        <v>4704</v>
      </c>
      <c r="M5" s="16">
        <v>4886</v>
      </c>
      <c r="N5" s="16">
        <f t="shared" si="0"/>
        <v>9590</v>
      </c>
      <c r="O5" s="26">
        <f>IF(L5&lt;&gt;"",(IF(N5-N4=0,"0",N5-N4)),"")</f>
        <v>-21</v>
      </c>
      <c r="P5" s="16">
        <v>3362</v>
      </c>
      <c r="Q5" s="26">
        <f>IF(P5&lt;&gt;"",(IF(P5-P4=0,"0",P5-P4)),"")</f>
        <v>-1</v>
      </c>
    </row>
    <row r="6" spans="1:17" ht="15" customHeight="1" x14ac:dyDescent="0.15">
      <c r="A6" s="79"/>
      <c r="B6" s="15" t="s">
        <v>48</v>
      </c>
      <c r="C6" s="16">
        <v>5203</v>
      </c>
      <c r="D6" s="16">
        <v>5425</v>
      </c>
      <c r="E6" s="16">
        <f t="shared" si="1"/>
        <v>10628</v>
      </c>
      <c r="F6" s="20">
        <f t="shared" ref="F6:F16" si="2">E6-E5</f>
        <v>-24</v>
      </c>
      <c r="G6" s="16">
        <v>3428</v>
      </c>
      <c r="H6" s="26" t="str">
        <f>IF(E6&lt;&gt;"",(IF(G6-G5=0,"0",G6-G5)),"")</f>
        <v>0</v>
      </c>
      <c r="J6" s="79"/>
      <c r="K6" s="15" t="s">
        <v>135</v>
      </c>
      <c r="L6" s="16">
        <v>4700</v>
      </c>
      <c r="M6" s="16">
        <v>4893</v>
      </c>
      <c r="N6" s="16">
        <f t="shared" si="0"/>
        <v>9593</v>
      </c>
      <c r="O6" s="26">
        <f t="shared" ref="O6:O15" si="3">IF(L6&lt;&gt;"",(IF(N6-N5=0,"0",N6-N5)),"")</f>
        <v>3</v>
      </c>
      <c r="P6" s="16">
        <v>3364</v>
      </c>
      <c r="Q6" s="26">
        <f>IF(P6&lt;&gt;"",(IF(P6-P5=0,"0",P6-P5)),"")</f>
        <v>2</v>
      </c>
    </row>
    <row r="7" spans="1:17" ht="15" customHeight="1" x14ac:dyDescent="0.15">
      <c r="A7" s="79"/>
      <c r="B7" s="15" t="s">
        <v>49</v>
      </c>
      <c r="C7" s="16">
        <v>5202</v>
      </c>
      <c r="D7" s="16">
        <v>5427</v>
      </c>
      <c r="E7" s="16">
        <f t="shared" si="1"/>
        <v>10629</v>
      </c>
      <c r="F7" s="20">
        <f t="shared" si="2"/>
        <v>1</v>
      </c>
      <c r="G7" s="16">
        <v>3434</v>
      </c>
      <c r="H7" s="26">
        <f t="shared" ref="H7:H16" si="4">G7-G6</f>
        <v>6</v>
      </c>
      <c r="J7" s="79"/>
      <c r="K7" s="15" t="s">
        <v>136</v>
      </c>
      <c r="L7" s="16">
        <v>4690</v>
      </c>
      <c r="M7" s="16">
        <v>4884</v>
      </c>
      <c r="N7" s="16">
        <f t="shared" si="0"/>
        <v>9574</v>
      </c>
      <c r="O7" s="26">
        <f t="shared" si="3"/>
        <v>-19</v>
      </c>
      <c r="P7" s="16">
        <v>3363</v>
      </c>
      <c r="Q7" s="26">
        <f t="shared" ref="Q7:Q15" si="5">IF(P7&lt;&gt;"",(IF(P7-P6=0,"0",P7-P6)),"")</f>
        <v>-1</v>
      </c>
    </row>
    <row r="8" spans="1:17" ht="15" customHeight="1" x14ac:dyDescent="0.15">
      <c r="A8" s="79"/>
      <c r="B8" s="15" t="s">
        <v>50</v>
      </c>
      <c r="C8" s="16">
        <v>5195</v>
      </c>
      <c r="D8" s="16">
        <v>5428</v>
      </c>
      <c r="E8" s="16">
        <f t="shared" si="1"/>
        <v>10623</v>
      </c>
      <c r="F8" s="20">
        <f t="shared" si="2"/>
        <v>-6</v>
      </c>
      <c r="G8" s="16">
        <v>3434</v>
      </c>
      <c r="H8" s="26" t="str">
        <f>IF(E8&lt;&gt;"",(IF(G8-G7=0,"0",G8-G7)),"")</f>
        <v>0</v>
      </c>
      <c r="J8" s="79"/>
      <c r="K8" s="15" t="s">
        <v>137</v>
      </c>
      <c r="L8" s="16">
        <v>4681</v>
      </c>
      <c r="M8" s="16">
        <v>4876</v>
      </c>
      <c r="N8" s="16">
        <f t="shared" si="0"/>
        <v>9557</v>
      </c>
      <c r="O8" s="26">
        <f t="shared" si="3"/>
        <v>-17</v>
      </c>
      <c r="P8" s="16">
        <v>3363</v>
      </c>
      <c r="Q8" s="26" t="str">
        <f t="shared" si="5"/>
        <v>0</v>
      </c>
    </row>
    <row r="9" spans="1:17" ht="15" customHeight="1" x14ac:dyDescent="0.15">
      <c r="A9" s="79"/>
      <c r="B9" s="15" t="s">
        <v>51</v>
      </c>
      <c r="C9" s="16">
        <v>5188</v>
      </c>
      <c r="D9" s="16">
        <v>5420</v>
      </c>
      <c r="E9" s="16">
        <f t="shared" si="1"/>
        <v>10608</v>
      </c>
      <c r="F9" s="20">
        <f t="shared" si="2"/>
        <v>-15</v>
      </c>
      <c r="G9" s="16">
        <v>3430</v>
      </c>
      <c r="H9" s="26">
        <f t="shared" si="4"/>
        <v>-4</v>
      </c>
      <c r="J9" s="79"/>
      <c r="K9" s="15" t="s">
        <v>138</v>
      </c>
      <c r="L9" s="16">
        <v>4673</v>
      </c>
      <c r="M9" s="16">
        <v>4863</v>
      </c>
      <c r="N9" s="16">
        <f t="shared" si="0"/>
        <v>9536</v>
      </c>
      <c r="O9" s="26">
        <f t="shared" si="3"/>
        <v>-21</v>
      </c>
      <c r="P9" s="16">
        <v>3358</v>
      </c>
      <c r="Q9" s="26">
        <f t="shared" si="5"/>
        <v>-5</v>
      </c>
    </row>
    <row r="10" spans="1:17" ht="15" customHeight="1" x14ac:dyDescent="0.15">
      <c r="A10" s="79"/>
      <c r="B10" s="15" t="s">
        <v>52</v>
      </c>
      <c r="C10" s="16">
        <v>5192</v>
      </c>
      <c r="D10" s="16">
        <v>5416</v>
      </c>
      <c r="E10" s="16">
        <f t="shared" si="1"/>
        <v>10608</v>
      </c>
      <c r="F10" s="26" t="str">
        <f>IF(C10&lt;&gt;"",(IF(E10-E9=0,"0",E10-E9)),"")</f>
        <v>0</v>
      </c>
      <c r="G10" s="16">
        <v>3428</v>
      </c>
      <c r="H10" s="26">
        <f t="shared" si="4"/>
        <v>-2</v>
      </c>
      <c r="J10" s="79"/>
      <c r="K10" s="15" t="s">
        <v>139</v>
      </c>
      <c r="L10" s="16">
        <v>4671</v>
      </c>
      <c r="M10" s="16">
        <v>4854</v>
      </c>
      <c r="N10" s="16">
        <f t="shared" si="0"/>
        <v>9525</v>
      </c>
      <c r="O10" s="26">
        <f t="shared" si="3"/>
        <v>-11</v>
      </c>
      <c r="P10" s="16">
        <v>3360</v>
      </c>
      <c r="Q10" s="26">
        <f t="shared" si="5"/>
        <v>2</v>
      </c>
    </row>
    <row r="11" spans="1:17" ht="15" customHeight="1" x14ac:dyDescent="0.15">
      <c r="A11" s="79"/>
      <c r="B11" s="15" t="s">
        <v>43</v>
      </c>
      <c r="C11" s="16">
        <v>5198</v>
      </c>
      <c r="D11" s="16">
        <v>5413</v>
      </c>
      <c r="E11" s="16">
        <f t="shared" si="1"/>
        <v>10611</v>
      </c>
      <c r="F11" s="20">
        <f t="shared" si="2"/>
        <v>3</v>
      </c>
      <c r="G11" s="16">
        <v>3434</v>
      </c>
      <c r="H11" s="26">
        <f t="shared" si="4"/>
        <v>6</v>
      </c>
      <c r="J11" s="79"/>
      <c r="K11" s="15" t="s">
        <v>140</v>
      </c>
      <c r="L11" s="16">
        <v>4667</v>
      </c>
      <c r="M11" s="16">
        <v>4850</v>
      </c>
      <c r="N11" s="16">
        <f t="shared" si="0"/>
        <v>9517</v>
      </c>
      <c r="O11" s="26">
        <f t="shared" si="3"/>
        <v>-8</v>
      </c>
      <c r="P11" s="16">
        <v>3359</v>
      </c>
      <c r="Q11" s="26">
        <f t="shared" si="5"/>
        <v>-1</v>
      </c>
    </row>
    <row r="12" spans="1:17" ht="15" customHeight="1" x14ac:dyDescent="0.15">
      <c r="A12" s="79"/>
      <c r="B12" s="15" t="s">
        <v>44</v>
      </c>
      <c r="C12" s="16">
        <v>5194</v>
      </c>
      <c r="D12" s="16">
        <v>5409</v>
      </c>
      <c r="E12" s="16">
        <f t="shared" si="1"/>
        <v>10603</v>
      </c>
      <c r="F12" s="20">
        <f t="shared" si="2"/>
        <v>-8</v>
      </c>
      <c r="G12" s="16">
        <v>3428</v>
      </c>
      <c r="H12" s="26">
        <f t="shared" si="4"/>
        <v>-6</v>
      </c>
      <c r="J12" s="79"/>
      <c r="K12" s="15" t="s">
        <v>141</v>
      </c>
      <c r="L12" s="16">
        <v>4661</v>
      </c>
      <c r="M12" s="16">
        <v>4846</v>
      </c>
      <c r="N12" s="16">
        <f t="shared" si="0"/>
        <v>9507</v>
      </c>
      <c r="O12" s="26">
        <f t="shared" si="3"/>
        <v>-10</v>
      </c>
      <c r="P12" s="16">
        <v>3354</v>
      </c>
      <c r="Q12" s="26">
        <f t="shared" si="5"/>
        <v>-5</v>
      </c>
    </row>
    <row r="13" spans="1:17" ht="15" customHeight="1" x14ac:dyDescent="0.15">
      <c r="A13" s="79"/>
      <c r="B13" s="15" t="s">
        <v>45</v>
      </c>
      <c r="C13" s="16">
        <v>5194</v>
      </c>
      <c r="D13" s="16">
        <v>5412</v>
      </c>
      <c r="E13" s="16">
        <f t="shared" si="1"/>
        <v>10606</v>
      </c>
      <c r="F13" s="20">
        <f t="shared" si="2"/>
        <v>3</v>
      </c>
      <c r="G13" s="16">
        <v>3429</v>
      </c>
      <c r="H13" s="26">
        <f t="shared" si="4"/>
        <v>1</v>
      </c>
      <c r="J13" s="79"/>
      <c r="K13" s="15" t="s">
        <v>142</v>
      </c>
      <c r="L13" s="16">
        <v>4653</v>
      </c>
      <c r="M13" s="16">
        <v>4846</v>
      </c>
      <c r="N13" s="16">
        <f t="shared" si="0"/>
        <v>9499</v>
      </c>
      <c r="O13" s="26">
        <f t="shared" si="3"/>
        <v>-8</v>
      </c>
      <c r="P13" s="16">
        <v>3354</v>
      </c>
      <c r="Q13" s="26" t="str">
        <f t="shared" si="5"/>
        <v>0</v>
      </c>
    </row>
    <row r="14" spans="1:17" ht="15" customHeight="1" x14ac:dyDescent="0.15">
      <c r="A14" s="79"/>
      <c r="B14" s="15" t="s">
        <v>53</v>
      </c>
      <c r="C14" s="16">
        <v>5182</v>
      </c>
      <c r="D14" s="16">
        <v>5411</v>
      </c>
      <c r="E14" s="16">
        <f t="shared" si="1"/>
        <v>10593</v>
      </c>
      <c r="F14" s="20">
        <f t="shared" si="2"/>
        <v>-13</v>
      </c>
      <c r="G14" s="16">
        <v>3427</v>
      </c>
      <c r="H14" s="26">
        <f t="shared" si="4"/>
        <v>-2</v>
      </c>
      <c r="J14" s="79"/>
      <c r="K14" s="15" t="s">
        <v>143</v>
      </c>
      <c r="L14" s="16">
        <v>4638</v>
      </c>
      <c r="M14" s="16">
        <v>4835</v>
      </c>
      <c r="N14" s="16">
        <f t="shared" si="0"/>
        <v>9473</v>
      </c>
      <c r="O14" s="26">
        <f t="shared" si="3"/>
        <v>-26</v>
      </c>
      <c r="P14" s="16">
        <v>3355</v>
      </c>
      <c r="Q14" s="26">
        <f t="shared" si="5"/>
        <v>1</v>
      </c>
    </row>
    <row r="15" spans="1:17" ht="15" customHeight="1" x14ac:dyDescent="0.15">
      <c r="A15" s="79"/>
      <c r="B15" s="15" t="s">
        <v>54</v>
      </c>
      <c r="C15" s="16">
        <v>5189</v>
      </c>
      <c r="D15" s="16">
        <v>5403</v>
      </c>
      <c r="E15" s="16">
        <f t="shared" si="1"/>
        <v>10592</v>
      </c>
      <c r="F15" s="20">
        <f t="shared" si="2"/>
        <v>-1</v>
      </c>
      <c r="G15" s="16">
        <v>3429</v>
      </c>
      <c r="H15" s="26">
        <f t="shared" si="4"/>
        <v>2</v>
      </c>
      <c r="J15" s="79"/>
      <c r="K15" s="15" t="s">
        <v>144</v>
      </c>
      <c r="L15" s="16">
        <v>4624</v>
      </c>
      <c r="M15" s="16">
        <v>4826</v>
      </c>
      <c r="N15" s="16">
        <f t="shared" si="0"/>
        <v>9450</v>
      </c>
      <c r="O15" s="26">
        <f t="shared" si="3"/>
        <v>-23</v>
      </c>
      <c r="P15" s="16">
        <v>3347</v>
      </c>
      <c r="Q15" s="26">
        <f t="shared" si="5"/>
        <v>-8</v>
      </c>
    </row>
    <row r="16" spans="1:17" ht="15" customHeight="1" x14ac:dyDescent="0.15">
      <c r="A16" s="79"/>
      <c r="B16" s="15" t="s">
        <v>55</v>
      </c>
      <c r="C16" s="16">
        <v>5187</v>
      </c>
      <c r="D16" s="16">
        <v>5400</v>
      </c>
      <c r="E16" s="16">
        <f t="shared" si="1"/>
        <v>10587</v>
      </c>
      <c r="F16" s="20">
        <f t="shared" si="2"/>
        <v>-5</v>
      </c>
      <c r="G16" s="16">
        <v>3426</v>
      </c>
      <c r="H16" s="26">
        <f t="shared" si="4"/>
        <v>-3</v>
      </c>
      <c r="J16" s="76" t="s">
        <v>159</v>
      </c>
      <c r="K16" s="78"/>
      <c r="L16" s="20">
        <f>L15-L4</f>
        <v>-90</v>
      </c>
      <c r="M16" s="20">
        <f>M15-M4</f>
        <v>-71</v>
      </c>
      <c r="N16" s="20">
        <f>N15-E96</f>
        <v>-216</v>
      </c>
      <c r="O16" s="20">
        <f>SUM(O4:O15)</f>
        <v>-216</v>
      </c>
      <c r="P16" s="20">
        <f>P15-G96</f>
        <v>-25</v>
      </c>
      <c r="Q16" s="20">
        <f>SUM(Q4:Q15)</f>
        <v>-25</v>
      </c>
    </row>
    <row r="17" spans="1:17" ht="15" customHeight="1" x14ac:dyDescent="0.15">
      <c r="A17" s="76" t="s">
        <v>165</v>
      </c>
      <c r="B17" s="78"/>
      <c r="C17" s="20">
        <f>C16-C4</f>
        <v>-47</v>
      </c>
      <c r="D17" s="20">
        <f>D16-D4</f>
        <v>-37</v>
      </c>
      <c r="E17" s="20">
        <f>E16-E4</f>
        <v>-84</v>
      </c>
      <c r="F17" s="20">
        <f>SUM(F5:F16)</f>
        <v>-84</v>
      </c>
      <c r="G17" s="20">
        <f>G16-G4</f>
        <v>2</v>
      </c>
      <c r="H17" s="20">
        <f>SUM(H5:H16)</f>
        <v>2</v>
      </c>
    </row>
    <row r="18" spans="1:17" ht="15" customHeight="1" x14ac:dyDescent="0.15">
      <c r="A18" s="21"/>
      <c r="B18" s="22"/>
      <c r="C18" s="23"/>
      <c r="D18" s="23"/>
      <c r="E18" s="23"/>
      <c r="F18" s="24"/>
      <c r="G18" s="23"/>
      <c r="H18" s="27"/>
    </row>
    <row r="19" spans="1:17" x14ac:dyDescent="0.15">
      <c r="A19" s="76" t="s">
        <v>59</v>
      </c>
      <c r="B19" s="77" t="s">
        <v>56</v>
      </c>
      <c r="C19" s="75" t="s">
        <v>58</v>
      </c>
      <c r="D19" s="75"/>
      <c r="E19" s="75"/>
      <c r="F19" s="75"/>
      <c r="G19" s="73" t="s">
        <v>62</v>
      </c>
      <c r="H19" s="74"/>
      <c r="J19" s="76" t="s">
        <v>59</v>
      </c>
      <c r="K19" s="77" t="s">
        <v>56</v>
      </c>
      <c r="L19" s="75" t="s">
        <v>58</v>
      </c>
      <c r="M19" s="75"/>
      <c r="N19" s="75"/>
      <c r="O19" s="75"/>
      <c r="P19" s="73" t="s">
        <v>62</v>
      </c>
      <c r="Q19" s="74"/>
    </row>
    <row r="20" spans="1:17" ht="27" x14ac:dyDescent="0.15">
      <c r="A20" s="76"/>
      <c r="B20" s="77"/>
      <c r="C20" s="18" t="s">
        <v>23</v>
      </c>
      <c r="D20" s="18" t="s">
        <v>24</v>
      </c>
      <c r="E20" s="18" t="s">
        <v>11</v>
      </c>
      <c r="F20" s="17" t="s">
        <v>61</v>
      </c>
      <c r="G20" s="19" t="s">
        <v>42</v>
      </c>
      <c r="H20" s="25" t="s">
        <v>61</v>
      </c>
      <c r="J20" s="76"/>
      <c r="K20" s="77"/>
      <c r="L20" s="18" t="s">
        <v>23</v>
      </c>
      <c r="M20" s="18" t="s">
        <v>24</v>
      </c>
      <c r="N20" s="18" t="s">
        <v>11</v>
      </c>
      <c r="O20" s="17" t="s">
        <v>61</v>
      </c>
      <c r="P20" s="19" t="s">
        <v>42</v>
      </c>
      <c r="Q20" s="25" t="s">
        <v>61</v>
      </c>
    </row>
    <row r="21" spans="1:17" ht="15" customHeight="1" x14ac:dyDescent="0.15">
      <c r="A21" s="79" t="s">
        <v>64</v>
      </c>
      <c r="B21" s="15" t="s">
        <v>65</v>
      </c>
      <c r="C21" s="16">
        <v>5180</v>
      </c>
      <c r="D21" s="16">
        <v>5367</v>
      </c>
      <c r="E21" s="16">
        <f t="shared" ref="E21:E32" si="6">C21+D21</f>
        <v>10547</v>
      </c>
      <c r="F21" s="20">
        <f>E21-E16</f>
        <v>-40</v>
      </c>
      <c r="G21" s="16">
        <v>3425</v>
      </c>
      <c r="H21" s="26">
        <f>G21-G16</f>
        <v>-1</v>
      </c>
      <c r="J21" s="79" t="s">
        <v>145</v>
      </c>
      <c r="K21" s="15" t="s">
        <v>146</v>
      </c>
      <c r="L21" s="16">
        <v>4603</v>
      </c>
      <c r="M21" s="16">
        <v>4810</v>
      </c>
      <c r="N21" s="16">
        <f t="shared" ref="N21:N32" si="7">L21+M21</f>
        <v>9413</v>
      </c>
      <c r="O21" s="20">
        <f>N21-N15</f>
        <v>-37</v>
      </c>
      <c r="P21" s="16">
        <v>3346</v>
      </c>
      <c r="Q21" s="26">
        <f>P21-P15</f>
        <v>-1</v>
      </c>
    </row>
    <row r="22" spans="1:17" ht="15" customHeight="1" x14ac:dyDescent="0.15">
      <c r="A22" s="79"/>
      <c r="B22" s="15" t="s">
        <v>66</v>
      </c>
      <c r="C22" s="16">
        <v>5166</v>
      </c>
      <c r="D22" s="16">
        <v>5355</v>
      </c>
      <c r="E22" s="16">
        <f t="shared" si="6"/>
        <v>10521</v>
      </c>
      <c r="F22" s="20">
        <f t="shared" ref="F22:F31" si="8">E22-E21</f>
        <v>-26</v>
      </c>
      <c r="G22" s="16">
        <v>3426</v>
      </c>
      <c r="H22" s="26">
        <f t="shared" ref="H22:H30" si="9">G22-G21</f>
        <v>1</v>
      </c>
      <c r="J22" s="79"/>
      <c r="K22" s="15" t="s">
        <v>147</v>
      </c>
      <c r="L22" s="16">
        <v>4579</v>
      </c>
      <c r="M22" s="16">
        <v>4797</v>
      </c>
      <c r="N22" s="16">
        <f t="shared" si="7"/>
        <v>9376</v>
      </c>
      <c r="O22" s="26">
        <f>IF(L22&lt;&gt;"",(IF(N22-N21=0,"0",N22-N21)),"")</f>
        <v>-37</v>
      </c>
      <c r="P22" s="16">
        <v>3343</v>
      </c>
      <c r="Q22" s="26">
        <f>IF(P22&lt;&gt;"",(IF(P22-P21=0,"0",P22-P21)),"")</f>
        <v>-3</v>
      </c>
    </row>
    <row r="23" spans="1:17" ht="15" customHeight="1" x14ac:dyDescent="0.15">
      <c r="A23" s="79"/>
      <c r="B23" s="15" t="s">
        <v>67</v>
      </c>
      <c r="C23" s="16">
        <v>5159</v>
      </c>
      <c r="D23" s="16">
        <v>5345</v>
      </c>
      <c r="E23" s="16">
        <f t="shared" si="6"/>
        <v>10504</v>
      </c>
      <c r="F23" s="20">
        <f t="shared" si="8"/>
        <v>-17</v>
      </c>
      <c r="G23" s="16">
        <v>3428</v>
      </c>
      <c r="H23" s="26">
        <f t="shared" si="9"/>
        <v>2</v>
      </c>
      <c r="J23" s="79"/>
      <c r="K23" s="15" t="s">
        <v>148</v>
      </c>
      <c r="L23" s="16">
        <v>4569</v>
      </c>
      <c r="M23" s="16">
        <v>4792</v>
      </c>
      <c r="N23" s="16">
        <f t="shared" si="7"/>
        <v>9361</v>
      </c>
      <c r="O23" s="26">
        <f t="shared" ref="O23:O32" si="10">IF(L23&lt;&gt;"",(IF(N23-N22=0,"0",N23-N22)),"")</f>
        <v>-15</v>
      </c>
      <c r="P23" s="16">
        <v>3340</v>
      </c>
      <c r="Q23" s="26">
        <f>IF(P23&lt;&gt;"",(IF(P23-P22=0,"0",P23-P22)),"")</f>
        <v>-3</v>
      </c>
    </row>
    <row r="24" spans="1:17" ht="15" customHeight="1" x14ac:dyDescent="0.15">
      <c r="A24" s="79"/>
      <c r="B24" s="15" t="s">
        <v>68</v>
      </c>
      <c r="C24" s="16">
        <v>5153</v>
      </c>
      <c r="D24" s="16">
        <v>5336</v>
      </c>
      <c r="E24" s="16">
        <f t="shared" si="6"/>
        <v>10489</v>
      </c>
      <c r="F24" s="20">
        <f t="shared" si="8"/>
        <v>-15</v>
      </c>
      <c r="G24" s="16">
        <v>3428</v>
      </c>
      <c r="H24" s="26" t="str">
        <f>IF(E24&lt;&gt;"",(IF(G24-G23=0,"0",G24-G23)),"")</f>
        <v>0</v>
      </c>
      <c r="J24" s="79"/>
      <c r="K24" s="15" t="s">
        <v>149</v>
      </c>
      <c r="L24" s="16">
        <v>4557</v>
      </c>
      <c r="M24" s="16">
        <v>4781</v>
      </c>
      <c r="N24" s="16">
        <f t="shared" si="7"/>
        <v>9338</v>
      </c>
      <c r="O24" s="26">
        <f t="shared" si="10"/>
        <v>-23</v>
      </c>
      <c r="P24" s="16">
        <v>3336</v>
      </c>
      <c r="Q24" s="26">
        <f t="shared" ref="Q24:Q32" si="11">IF(P24&lt;&gt;"",(IF(P24-P23=0,"0",P24-P23)),"")</f>
        <v>-4</v>
      </c>
    </row>
    <row r="25" spans="1:17" ht="15" customHeight="1" x14ac:dyDescent="0.15">
      <c r="A25" s="79"/>
      <c r="B25" s="15" t="s">
        <v>93</v>
      </c>
      <c r="C25" s="16">
        <v>5149</v>
      </c>
      <c r="D25" s="16">
        <v>5334</v>
      </c>
      <c r="E25" s="16">
        <f t="shared" si="6"/>
        <v>10483</v>
      </c>
      <c r="F25" s="20">
        <f t="shared" si="8"/>
        <v>-6</v>
      </c>
      <c r="G25" s="16">
        <v>3429</v>
      </c>
      <c r="H25" s="26">
        <f t="shared" si="9"/>
        <v>1</v>
      </c>
      <c r="J25" s="79"/>
      <c r="K25" s="15" t="s">
        <v>150</v>
      </c>
      <c r="L25" s="16">
        <v>4543</v>
      </c>
      <c r="M25" s="16">
        <v>4772</v>
      </c>
      <c r="N25" s="16">
        <f t="shared" si="7"/>
        <v>9315</v>
      </c>
      <c r="O25" s="26">
        <f t="shared" si="10"/>
        <v>-23</v>
      </c>
      <c r="P25" s="16">
        <v>3341</v>
      </c>
      <c r="Q25" s="26">
        <f t="shared" si="11"/>
        <v>5</v>
      </c>
    </row>
    <row r="26" spans="1:17" ht="15" customHeight="1" x14ac:dyDescent="0.15">
      <c r="A26" s="79"/>
      <c r="B26" s="15" t="s">
        <v>94</v>
      </c>
      <c r="C26" s="16">
        <v>5147</v>
      </c>
      <c r="D26" s="16">
        <v>5333</v>
      </c>
      <c r="E26" s="16">
        <f t="shared" si="6"/>
        <v>10480</v>
      </c>
      <c r="F26" s="20">
        <f t="shared" si="8"/>
        <v>-3</v>
      </c>
      <c r="G26" s="16">
        <v>3428</v>
      </c>
      <c r="H26" s="26">
        <f t="shared" si="9"/>
        <v>-1</v>
      </c>
      <c r="J26" s="79"/>
      <c r="K26" s="15" t="s">
        <v>151</v>
      </c>
      <c r="L26" s="16">
        <v>4531</v>
      </c>
      <c r="M26" s="16">
        <v>4762</v>
      </c>
      <c r="N26" s="16">
        <f t="shared" si="7"/>
        <v>9293</v>
      </c>
      <c r="O26" s="26">
        <f t="shared" si="10"/>
        <v>-22</v>
      </c>
      <c r="P26" s="16">
        <v>3344</v>
      </c>
      <c r="Q26" s="26">
        <f t="shared" si="11"/>
        <v>3</v>
      </c>
    </row>
    <row r="27" spans="1:17" ht="15" customHeight="1" x14ac:dyDescent="0.15">
      <c r="A27" s="79"/>
      <c r="B27" s="15" t="s">
        <v>69</v>
      </c>
      <c r="C27" s="16">
        <v>5146</v>
      </c>
      <c r="D27" s="16">
        <v>5327</v>
      </c>
      <c r="E27" s="16">
        <f t="shared" si="6"/>
        <v>10473</v>
      </c>
      <c r="F27" s="20">
        <f t="shared" si="8"/>
        <v>-7</v>
      </c>
      <c r="G27" s="16">
        <v>3435</v>
      </c>
      <c r="H27" s="26">
        <f t="shared" si="9"/>
        <v>7</v>
      </c>
      <c r="J27" s="79"/>
      <c r="K27" s="15" t="s">
        <v>152</v>
      </c>
      <c r="L27" s="16">
        <v>4530</v>
      </c>
      <c r="M27" s="16">
        <v>4749</v>
      </c>
      <c r="N27" s="16">
        <f t="shared" si="7"/>
        <v>9279</v>
      </c>
      <c r="O27" s="26">
        <f t="shared" si="10"/>
        <v>-14</v>
      </c>
      <c r="P27" s="16">
        <v>3345</v>
      </c>
      <c r="Q27" s="26">
        <f t="shared" si="11"/>
        <v>1</v>
      </c>
    </row>
    <row r="28" spans="1:17" ht="15" customHeight="1" x14ac:dyDescent="0.15">
      <c r="A28" s="79"/>
      <c r="B28" s="15" t="s">
        <v>70</v>
      </c>
      <c r="C28" s="16">
        <v>5139</v>
      </c>
      <c r="D28" s="16">
        <v>5320</v>
      </c>
      <c r="E28" s="16">
        <f t="shared" si="6"/>
        <v>10459</v>
      </c>
      <c r="F28" s="20">
        <f t="shared" si="8"/>
        <v>-14</v>
      </c>
      <c r="G28" s="16">
        <v>3431</v>
      </c>
      <c r="H28" s="26">
        <f t="shared" si="9"/>
        <v>-4</v>
      </c>
      <c r="J28" s="79"/>
      <c r="K28" s="15" t="s">
        <v>153</v>
      </c>
      <c r="L28" s="16">
        <v>4525</v>
      </c>
      <c r="M28" s="16">
        <v>4741</v>
      </c>
      <c r="N28" s="16">
        <f t="shared" si="7"/>
        <v>9266</v>
      </c>
      <c r="O28" s="26">
        <f t="shared" si="10"/>
        <v>-13</v>
      </c>
      <c r="P28" s="16">
        <v>3342</v>
      </c>
      <c r="Q28" s="26">
        <f t="shared" si="11"/>
        <v>-3</v>
      </c>
    </row>
    <row r="29" spans="1:17" ht="15" customHeight="1" x14ac:dyDescent="0.15">
      <c r="A29" s="79"/>
      <c r="B29" s="15" t="s">
        <v>71</v>
      </c>
      <c r="C29" s="16">
        <v>5124</v>
      </c>
      <c r="D29" s="16">
        <v>5310</v>
      </c>
      <c r="E29" s="16">
        <f t="shared" si="6"/>
        <v>10434</v>
      </c>
      <c r="F29" s="20">
        <f t="shared" si="8"/>
        <v>-25</v>
      </c>
      <c r="G29" s="16">
        <v>3429</v>
      </c>
      <c r="H29" s="26">
        <f t="shared" si="9"/>
        <v>-2</v>
      </c>
      <c r="J29" s="79"/>
      <c r="K29" s="15" t="s">
        <v>154</v>
      </c>
      <c r="L29" s="16">
        <v>4519</v>
      </c>
      <c r="M29" s="16">
        <v>4737</v>
      </c>
      <c r="N29" s="16">
        <f t="shared" si="7"/>
        <v>9256</v>
      </c>
      <c r="O29" s="26">
        <f t="shared" si="10"/>
        <v>-10</v>
      </c>
      <c r="P29" s="16">
        <v>3340</v>
      </c>
      <c r="Q29" s="26">
        <f t="shared" si="11"/>
        <v>-2</v>
      </c>
    </row>
    <row r="30" spans="1:17" ht="15" customHeight="1" x14ac:dyDescent="0.15">
      <c r="A30" s="79"/>
      <c r="B30" s="15" t="s">
        <v>95</v>
      </c>
      <c r="C30" s="16">
        <v>5129</v>
      </c>
      <c r="D30" s="16">
        <v>5305</v>
      </c>
      <c r="E30" s="16">
        <f t="shared" si="6"/>
        <v>10434</v>
      </c>
      <c r="F30" s="26" t="str">
        <f>IF(C30&lt;&gt;"",(IF(E30-E29=0,"0",E30-E29)),"")</f>
        <v>0</v>
      </c>
      <c r="G30" s="16">
        <v>3424</v>
      </c>
      <c r="H30" s="26">
        <f t="shared" si="9"/>
        <v>-5</v>
      </c>
      <c r="J30" s="79"/>
      <c r="K30" s="15" t="s">
        <v>155</v>
      </c>
      <c r="L30" s="16">
        <v>4515</v>
      </c>
      <c r="M30" s="16">
        <v>4729</v>
      </c>
      <c r="N30" s="16">
        <f t="shared" si="7"/>
        <v>9244</v>
      </c>
      <c r="O30" s="26">
        <f t="shared" si="10"/>
        <v>-12</v>
      </c>
      <c r="P30" s="16">
        <v>3338</v>
      </c>
      <c r="Q30" s="26">
        <f t="shared" si="11"/>
        <v>-2</v>
      </c>
    </row>
    <row r="31" spans="1:17" ht="15" customHeight="1" x14ac:dyDescent="0.15">
      <c r="A31" s="79"/>
      <c r="B31" s="15" t="s">
        <v>96</v>
      </c>
      <c r="C31" s="16">
        <v>5120</v>
      </c>
      <c r="D31" s="16">
        <v>5307</v>
      </c>
      <c r="E31" s="16">
        <f t="shared" si="6"/>
        <v>10427</v>
      </c>
      <c r="F31" s="20">
        <f t="shared" si="8"/>
        <v>-7</v>
      </c>
      <c r="G31" s="16">
        <v>3424</v>
      </c>
      <c r="H31" s="26" t="str">
        <f>IF(E31&lt;&gt;"",(IF(G31-G30=0,"0",G31-G30)),"")</f>
        <v>0</v>
      </c>
      <c r="J31" s="79"/>
      <c r="K31" s="15" t="s">
        <v>156</v>
      </c>
      <c r="L31" s="16">
        <v>4503</v>
      </c>
      <c r="M31" s="16">
        <v>4716</v>
      </c>
      <c r="N31" s="16">
        <f t="shared" si="7"/>
        <v>9219</v>
      </c>
      <c r="O31" s="26">
        <f t="shared" si="10"/>
        <v>-25</v>
      </c>
      <c r="P31" s="16">
        <v>3334</v>
      </c>
      <c r="Q31" s="26">
        <f t="shared" si="11"/>
        <v>-4</v>
      </c>
    </row>
    <row r="32" spans="1:17" ht="15" customHeight="1" x14ac:dyDescent="0.15">
      <c r="A32" s="79"/>
      <c r="B32" s="15" t="s">
        <v>97</v>
      </c>
      <c r="C32" s="16">
        <v>5120</v>
      </c>
      <c r="D32" s="16">
        <v>5306</v>
      </c>
      <c r="E32" s="16">
        <f t="shared" si="6"/>
        <v>10426</v>
      </c>
      <c r="F32" s="20">
        <f>E32-E31</f>
        <v>-1</v>
      </c>
      <c r="G32" s="16">
        <v>3423</v>
      </c>
      <c r="H32" s="26">
        <f>G32-G31</f>
        <v>-1</v>
      </c>
      <c r="J32" s="79"/>
      <c r="K32" s="15" t="s">
        <v>157</v>
      </c>
      <c r="L32" s="16">
        <v>4499</v>
      </c>
      <c r="M32" s="16">
        <v>4702</v>
      </c>
      <c r="N32" s="16">
        <f t="shared" si="7"/>
        <v>9201</v>
      </c>
      <c r="O32" s="26">
        <f t="shared" si="10"/>
        <v>-18</v>
      </c>
      <c r="P32" s="16">
        <v>3330</v>
      </c>
      <c r="Q32" s="26">
        <f t="shared" si="11"/>
        <v>-4</v>
      </c>
    </row>
    <row r="33" spans="1:17" ht="15" customHeight="1" x14ac:dyDescent="0.15">
      <c r="A33" s="76" t="s">
        <v>164</v>
      </c>
      <c r="B33" s="78"/>
      <c r="C33" s="20">
        <f>C32-C21</f>
        <v>-60</v>
      </c>
      <c r="D33" s="20">
        <f>D32-D21</f>
        <v>-61</v>
      </c>
      <c r="E33" s="20">
        <f>E32-E16</f>
        <v>-161</v>
      </c>
      <c r="F33" s="20">
        <f>SUM(F21:F32)</f>
        <v>-161</v>
      </c>
      <c r="G33" s="20">
        <f>G32-G16</f>
        <v>-3</v>
      </c>
      <c r="H33" s="20">
        <f>SUM(H21:H32)</f>
        <v>-3</v>
      </c>
      <c r="J33" s="76" t="s">
        <v>158</v>
      </c>
      <c r="K33" s="78"/>
      <c r="L33" s="20">
        <f>L32-L21</f>
        <v>-104</v>
      </c>
      <c r="M33" s="20">
        <f>M32-M21</f>
        <v>-108</v>
      </c>
      <c r="N33" s="20">
        <f>N32-N15</f>
        <v>-249</v>
      </c>
      <c r="O33" s="20">
        <f>SUM(O21:O32)</f>
        <v>-249</v>
      </c>
      <c r="P33" s="20">
        <f>P32-P15</f>
        <v>-17</v>
      </c>
      <c r="Q33" s="20">
        <f>SUM(Q21:Q32)</f>
        <v>-17</v>
      </c>
    </row>
    <row r="35" spans="1:17" x14ac:dyDescent="0.15">
      <c r="A35" s="76" t="s">
        <v>59</v>
      </c>
      <c r="B35" s="77" t="s">
        <v>56</v>
      </c>
      <c r="C35" s="75" t="s">
        <v>58</v>
      </c>
      <c r="D35" s="75"/>
      <c r="E35" s="75"/>
      <c r="F35" s="75"/>
      <c r="G35" s="73" t="s">
        <v>62</v>
      </c>
      <c r="H35" s="74"/>
      <c r="J35" s="76" t="s">
        <v>59</v>
      </c>
      <c r="K35" s="77" t="s">
        <v>56</v>
      </c>
      <c r="L35" s="75" t="s">
        <v>58</v>
      </c>
      <c r="M35" s="75"/>
      <c r="N35" s="75"/>
      <c r="O35" s="75"/>
      <c r="P35" s="73" t="s">
        <v>62</v>
      </c>
      <c r="Q35" s="74"/>
    </row>
    <row r="36" spans="1:17" ht="27" x14ac:dyDescent="0.15">
      <c r="A36" s="76"/>
      <c r="B36" s="77"/>
      <c r="C36" s="18" t="s">
        <v>23</v>
      </c>
      <c r="D36" s="18" t="s">
        <v>24</v>
      </c>
      <c r="E36" s="18" t="s">
        <v>11</v>
      </c>
      <c r="F36" s="17" t="s">
        <v>61</v>
      </c>
      <c r="G36" s="19" t="s">
        <v>42</v>
      </c>
      <c r="H36" s="25" t="s">
        <v>61</v>
      </c>
      <c r="J36" s="76"/>
      <c r="K36" s="77"/>
      <c r="L36" s="18" t="s">
        <v>23</v>
      </c>
      <c r="M36" s="18" t="s">
        <v>24</v>
      </c>
      <c r="N36" s="18" t="s">
        <v>11</v>
      </c>
      <c r="O36" s="17" t="s">
        <v>61</v>
      </c>
      <c r="P36" s="19" t="s">
        <v>42</v>
      </c>
      <c r="Q36" s="25" t="s">
        <v>61</v>
      </c>
    </row>
    <row r="37" spans="1:17" ht="15" customHeight="1" x14ac:dyDescent="0.15">
      <c r="A37" s="79" t="s">
        <v>72</v>
      </c>
      <c r="B37" s="15" t="s">
        <v>99</v>
      </c>
      <c r="C37" s="16">
        <v>5095</v>
      </c>
      <c r="D37" s="16">
        <v>5280</v>
      </c>
      <c r="E37" s="16">
        <f t="shared" ref="E37:E48" si="12">C37+D37</f>
        <v>10375</v>
      </c>
      <c r="F37" s="20">
        <f>E37-E32</f>
        <v>-51</v>
      </c>
      <c r="G37" s="16">
        <v>3417</v>
      </c>
      <c r="H37" s="26">
        <f>G37-G32</f>
        <v>-6</v>
      </c>
      <c r="J37" s="79" t="s">
        <v>166</v>
      </c>
      <c r="K37" s="15" t="s">
        <v>168</v>
      </c>
      <c r="L37" s="16">
        <v>4489</v>
      </c>
      <c r="M37" s="16">
        <v>4675</v>
      </c>
      <c r="N37" s="16">
        <f t="shared" ref="N37:N48" si="13">L37+M37</f>
        <v>9164</v>
      </c>
      <c r="O37" s="20">
        <f>N37-N32</f>
        <v>-37</v>
      </c>
      <c r="P37" s="16">
        <v>3323</v>
      </c>
      <c r="Q37" s="26">
        <f>P37-P32</f>
        <v>-7</v>
      </c>
    </row>
    <row r="38" spans="1:17" ht="15" customHeight="1" x14ac:dyDescent="0.15">
      <c r="A38" s="79"/>
      <c r="B38" s="15" t="s">
        <v>100</v>
      </c>
      <c r="C38" s="16">
        <v>5088</v>
      </c>
      <c r="D38" s="16">
        <v>5269</v>
      </c>
      <c r="E38" s="16">
        <f t="shared" si="12"/>
        <v>10357</v>
      </c>
      <c r="F38" s="20">
        <f t="shared" ref="F38:F48" si="14">E38-E37</f>
        <v>-18</v>
      </c>
      <c r="G38" s="16">
        <v>3417</v>
      </c>
      <c r="H38" s="26" t="str">
        <f>IF(E38&lt;&gt;"",(IF(G38-G37=0,"0",G38-G37)),"")</f>
        <v>0</v>
      </c>
      <c r="J38" s="79"/>
      <c r="K38" s="15" t="s">
        <v>169</v>
      </c>
      <c r="L38" s="16">
        <v>4480</v>
      </c>
      <c r="M38" s="16">
        <v>4675</v>
      </c>
      <c r="N38" s="16">
        <f t="shared" si="13"/>
        <v>9155</v>
      </c>
      <c r="O38" s="26">
        <f t="shared" ref="O38:O48" si="15">IF(L38&lt;&gt;"",(IF(N38-N37=0,"0",N38-N37)),"")</f>
        <v>-9</v>
      </c>
      <c r="P38" s="16">
        <v>3325</v>
      </c>
      <c r="Q38" s="26">
        <f t="shared" ref="Q38:Q48" si="16">IF(P38&lt;&gt;"",(IF(P38-P37=0,"0",P38-P37)),"")</f>
        <v>2</v>
      </c>
    </row>
    <row r="39" spans="1:17" ht="15" customHeight="1" x14ac:dyDescent="0.15">
      <c r="A39" s="79"/>
      <c r="B39" s="15" t="s">
        <v>101</v>
      </c>
      <c r="C39" s="16">
        <v>5076</v>
      </c>
      <c r="D39" s="16">
        <v>5260</v>
      </c>
      <c r="E39" s="16">
        <f t="shared" si="12"/>
        <v>10336</v>
      </c>
      <c r="F39" s="20">
        <f t="shared" si="14"/>
        <v>-21</v>
      </c>
      <c r="G39" s="16">
        <v>3412</v>
      </c>
      <c r="H39" s="26">
        <f t="shared" ref="H39:H47" si="17">G39-G38</f>
        <v>-5</v>
      </c>
      <c r="J39" s="79"/>
      <c r="K39" s="15" t="s">
        <v>170</v>
      </c>
      <c r="L39" s="16">
        <v>4469</v>
      </c>
      <c r="M39" s="16">
        <v>4659</v>
      </c>
      <c r="N39" s="16">
        <f t="shared" si="13"/>
        <v>9128</v>
      </c>
      <c r="O39" s="26">
        <f t="shared" si="15"/>
        <v>-27</v>
      </c>
      <c r="P39" s="16">
        <v>3318</v>
      </c>
      <c r="Q39" s="26">
        <f t="shared" si="16"/>
        <v>-7</v>
      </c>
    </row>
    <row r="40" spans="1:17" ht="15" customHeight="1" x14ac:dyDescent="0.15">
      <c r="A40" s="79"/>
      <c r="B40" s="15" t="s">
        <v>102</v>
      </c>
      <c r="C40" s="16">
        <v>5070</v>
      </c>
      <c r="D40" s="16">
        <v>5259</v>
      </c>
      <c r="E40" s="16">
        <f t="shared" si="12"/>
        <v>10329</v>
      </c>
      <c r="F40" s="20">
        <f t="shared" si="14"/>
        <v>-7</v>
      </c>
      <c r="G40" s="16">
        <v>3410</v>
      </c>
      <c r="H40" s="26">
        <f t="shared" si="17"/>
        <v>-2</v>
      </c>
      <c r="J40" s="79"/>
      <c r="K40" s="15" t="s">
        <v>171</v>
      </c>
      <c r="L40" s="16">
        <v>4464</v>
      </c>
      <c r="M40" s="16">
        <v>4660</v>
      </c>
      <c r="N40" s="16">
        <f t="shared" si="13"/>
        <v>9124</v>
      </c>
      <c r="O40" s="26">
        <f t="shared" si="15"/>
        <v>-4</v>
      </c>
      <c r="P40" s="16">
        <v>3318</v>
      </c>
      <c r="Q40" s="26" t="str">
        <f t="shared" si="16"/>
        <v>0</v>
      </c>
    </row>
    <row r="41" spans="1:17" ht="15" customHeight="1" x14ac:dyDescent="0.15">
      <c r="A41" s="79"/>
      <c r="B41" s="15" t="s">
        <v>103</v>
      </c>
      <c r="C41" s="16">
        <v>5058</v>
      </c>
      <c r="D41" s="16">
        <v>5250</v>
      </c>
      <c r="E41" s="16">
        <f t="shared" si="12"/>
        <v>10308</v>
      </c>
      <c r="F41" s="20">
        <f t="shared" si="14"/>
        <v>-21</v>
      </c>
      <c r="G41" s="16">
        <v>3407</v>
      </c>
      <c r="H41" s="26">
        <f t="shared" si="17"/>
        <v>-3</v>
      </c>
      <c r="J41" s="79"/>
      <c r="K41" s="15" t="s">
        <v>172</v>
      </c>
      <c r="L41" s="16">
        <v>4459</v>
      </c>
      <c r="M41" s="16">
        <v>4659</v>
      </c>
      <c r="N41" s="16">
        <f t="shared" si="13"/>
        <v>9118</v>
      </c>
      <c r="O41" s="26">
        <f t="shared" si="15"/>
        <v>-6</v>
      </c>
      <c r="P41" s="16">
        <v>3319</v>
      </c>
      <c r="Q41" s="26">
        <f t="shared" si="16"/>
        <v>1</v>
      </c>
    </row>
    <row r="42" spans="1:17" ht="15" customHeight="1" x14ac:dyDescent="0.15">
      <c r="A42" s="79"/>
      <c r="B42" s="15" t="s">
        <v>104</v>
      </c>
      <c r="C42" s="16">
        <v>5048</v>
      </c>
      <c r="D42" s="16">
        <v>5240</v>
      </c>
      <c r="E42" s="16">
        <f t="shared" si="12"/>
        <v>10288</v>
      </c>
      <c r="F42" s="20">
        <f t="shared" si="14"/>
        <v>-20</v>
      </c>
      <c r="G42" s="16">
        <v>3406</v>
      </c>
      <c r="H42" s="26">
        <f t="shared" si="17"/>
        <v>-1</v>
      </c>
      <c r="J42" s="79"/>
      <c r="K42" s="15" t="s">
        <v>173</v>
      </c>
      <c r="L42" s="16">
        <v>4451</v>
      </c>
      <c r="M42" s="16">
        <v>4657</v>
      </c>
      <c r="N42" s="16">
        <f t="shared" si="13"/>
        <v>9108</v>
      </c>
      <c r="O42" s="26">
        <f t="shared" si="15"/>
        <v>-10</v>
      </c>
      <c r="P42" s="16">
        <v>3317</v>
      </c>
      <c r="Q42" s="26">
        <f t="shared" si="16"/>
        <v>-2</v>
      </c>
    </row>
    <row r="43" spans="1:17" ht="15" customHeight="1" x14ac:dyDescent="0.15">
      <c r="A43" s="79"/>
      <c r="B43" s="15" t="s">
        <v>105</v>
      </c>
      <c r="C43" s="16">
        <v>5033</v>
      </c>
      <c r="D43" s="16">
        <v>5230</v>
      </c>
      <c r="E43" s="16">
        <f t="shared" si="12"/>
        <v>10263</v>
      </c>
      <c r="F43" s="20">
        <f t="shared" si="14"/>
        <v>-25</v>
      </c>
      <c r="G43" s="16">
        <v>3404</v>
      </c>
      <c r="H43" s="26">
        <f t="shared" si="17"/>
        <v>-2</v>
      </c>
      <c r="J43" s="79"/>
      <c r="K43" s="15" t="s">
        <v>174</v>
      </c>
      <c r="L43" s="16">
        <v>4447</v>
      </c>
      <c r="M43" s="16">
        <v>4653</v>
      </c>
      <c r="N43" s="16">
        <f t="shared" si="13"/>
        <v>9100</v>
      </c>
      <c r="O43" s="26">
        <f t="shared" si="15"/>
        <v>-8</v>
      </c>
      <c r="P43" s="16">
        <v>3316</v>
      </c>
      <c r="Q43" s="26">
        <f t="shared" si="16"/>
        <v>-1</v>
      </c>
    </row>
    <row r="44" spans="1:17" ht="15" customHeight="1" x14ac:dyDescent="0.15">
      <c r="A44" s="79"/>
      <c r="B44" s="15" t="s">
        <v>106</v>
      </c>
      <c r="C44" s="16">
        <v>5022</v>
      </c>
      <c r="D44" s="16">
        <v>5226</v>
      </c>
      <c r="E44" s="16">
        <f t="shared" si="12"/>
        <v>10248</v>
      </c>
      <c r="F44" s="20">
        <f t="shared" si="14"/>
        <v>-15</v>
      </c>
      <c r="G44" s="16">
        <v>3405</v>
      </c>
      <c r="H44" s="26">
        <f t="shared" si="17"/>
        <v>1</v>
      </c>
      <c r="J44" s="79"/>
      <c r="K44" s="15" t="s">
        <v>175</v>
      </c>
      <c r="L44" s="16">
        <v>4443</v>
      </c>
      <c r="M44" s="16">
        <v>4656</v>
      </c>
      <c r="N44" s="16">
        <f t="shared" si="13"/>
        <v>9099</v>
      </c>
      <c r="O44" s="26">
        <f t="shared" si="15"/>
        <v>-1</v>
      </c>
      <c r="P44" s="16">
        <v>3316</v>
      </c>
      <c r="Q44" s="26" t="str">
        <f t="shared" si="16"/>
        <v>0</v>
      </c>
    </row>
    <row r="45" spans="1:17" ht="15" customHeight="1" x14ac:dyDescent="0.15">
      <c r="A45" s="79"/>
      <c r="B45" s="15" t="s">
        <v>73</v>
      </c>
      <c r="C45" s="16">
        <v>5014</v>
      </c>
      <c r="D45" s="16">
        <v>5226</v>
      </c>
      <c r="E45" s="16">
        <f t="shared" si="12"/>
        <v>10240</v>
      </c>
      <c r="F45" s="20">
        <f t="shared" si="14"/>
        <v>-8</v>
      </c>
      <c r="G45" s="16">
        <v>3410</v>
      </c>
      <c r="H45" s="26">
        <f t="shared" si="17"/>
        <v>5</v>
      </c>
      <c r="J45" s="79"/>
      <c r="K45" s="15" t="s">
        <v>176</v>
      </c>
      <c r="L45" s="16">
        <v>4435</v>
      </c>
      <c r="M45" s="16">
        <v>4656</v>
      </c>
      <c r="N45" s="16">
        <f t="shared" si="13"/>
        <v>9091</v>
      </c>
      <c r="O45" s="26">
        <f t="shared" si="15"/>
        <v>-8</v>
      </c>
      <c r="P45" s="16">
        <v>3315</v>
      </c>
      <c r="Q45" s="26">
        <f t="shared" si="16"/>
        <v>-1</v>
      </c>
    </row>
    <row r="46" spans="1:17" ht="15" customHeight="1" x14ac:dyDescent="0.15">
      <c r="A46" s="79"/>
      <c r="B46" s="15" t="s">
        <v>98</v>
      </c>
      <c r="C46" s="16">
        <v>5012</v>
      </c>
      <c r="D46" s="16">
        <v>5224</v>
      </c>
      <c r="E46" s="16">
        <f t="shared" si="12"/>
        <v>10236</v>
      </c>
      <c r="F46" s="20">
        <f t="shared" si="14"/>
        <v>-4</v>
      </c>
      <c r="G46" s="16">
        <v>3411</v>
      </c>
      <c r="H46" s="26">
        <f t="shared" si="17"/>
        <v>1</v>
      </c>
      <c r="J46" s="79"/>
      <c r="K46" s="15" t="s">
        <v>177</v>
      </c>
      <c r="L46" s="16">
        <v>4423</v>
      </c>
      <c r="M46" s="16">
        <v>4648</v>
      </c>
      <c r="N46" s="16">
        <f t="shared" si="13"/>
        <v>9071</v>
      </c>
      <c r="O46" s="26">
        <f t="shared" si="15"/>
        <v>-20</v>
      </c>
      <c r="P46" s="16">
        <v>3314</v>
      </c>
      <c r="Q46" s="26">
        <f t="shared" si="16"/>
        <v>-1</v>
      </c>
    </row>
    <row r="47" spans="1:17" ht="15" customHeight="1" x14ac:dyDescent="0.15">
      <c r="A47" s="79"/>
      <c r="B47" s="15" t="s">
        <v>107</v>
      </c>
      <c r="C47" s="16">
        <v>5004</v>
      </c>
      <c r="D47" s="16">
        <v>5217</v>
      </c>
      <c r="E47" s="16">
        <f t="shared" si="12"/>
        <v>10221</v>
      </c>
      <c r="F47" s="20">
        <f t="shared" si="14"/>
        <v>-15</v>
      </c>
      <c r="G47" s="16">
        <v>3414</v>
      </c>
      <c r="H47" s="26">
        <f t="shared" si="17"/>
        <v>3</v>
      </c>
      <c r="J47" s="79"/>
      <c r="K47" s="15" t="s">
        <v>178</v>
      </c>
      <c r="L47" s="16">
        <v>4412</v>
      </c>
      <c r="M47" s="16">
        <v>4635</v>
      </c>
      <c r="N47" s="16">
        <f t="shared" si="13"/>
        <v>9047</v>
      </c>
      <c r="O47" s="26">
        <f t="shared" si="15"/>
        <v>-24</v>
      </c>
      <c r="P47" s="16">
        <v>3313</v>
      </c>
      <c r="Q47" s="26">
        <f t="shared" si="16"/>
        <v>-1</v>
      </c>
    </row>
    <row r="48" spans="1:17" ht="15" customHeight="1" x14ac:dyDescent="0.15">
      <c r="A48" s="79"/>
      <c r="B48" s="15" t="s">
        <v>108</v>
      </c>
      <c r="C48" s="16">
        <v>5000</v>
      </c>
      <c r="D48" s="16">
        <v>5203</v>
      </c>
      <c r="E48" s="16">
        <f t="shared" si="12"/>
        <v>10203</v>
      </c>
      <c r="F48" s="20">
        <f t="shared" si="14"/>
        <v>-18</v>
      </c>
      <c r="G48" s="16">
        <v>3411</v>
      </c>
      <c r="H48" s="26">
        <f>G48-G47</f>
        <v>-3</v>
      </c>
      <c r="J48" s="79"/>
      <c r="K48" s="15" t="s">
        <v>179</v>
      </c>
      <c r="L48" s="16">
        <v>4400</v>
      </c>
      <c r="M48" s="16">
        <v>4622</v>
      </c>
      <c r="N48" s="16">
        <f t="shared" si="13"/>
        <v>9022</v>
      </c>
      <c r="O48" s="26">
        <f t="shared" si="15"/>
        <v>-25</v>
      </c>
      <c r="P48" s="16">
        <v>3311</v>
      </c>
      <c r="Q48" s="26">
        <f t="shared" si="16"/>
        <v>-2</v>
      </c>
    </row>
    <row r="49" spans="1:17" x14ac:dyDescent="0.15">
      <c r="A49" s="76" t="s">
        <v>163</v>
      </c>
      <c r="B49" s="78"/>
      <c r="C49" s="20">
        <f>C48-C37</f>
        <v>-95</v>
      </c>
      <c r="D49" s="20">
        <f>D48-D37</f>
        <v>-77</v>
      </c>
      <c r="E49" s="20">
        <f>E48-E32</f>
        <v>-223</v>
      </c>
      <c r="F49" s="20">
        <f>SUM(F37:F48)</f>
        <v>-223</v>
      </c>
      <c r="G49" s="20">
        <f>G48-G32</f>
        <v>-12</v>
      </c>
      <c r="H49" s="20">
        <f>SUM(H37:H48)</f>
        <v>-12</v>
      </c>
      <c r="J49" s="76" t="s">
        <v>167</v>
      </c>
      <c r="K49" s="78"/>
      <c r="L49" s="20">
        <f>L48-L37</f>
        <v>-89</v>
      </c>
      <c r="M49" s="20">
        <f>M48-M37</f>
        <v>-53</v>
      </c>
      <c r="N49" s="20">
        <f>N48-N32</f>
        <v>-179</v>
      </c>
      <c r="O49" s="20">
        <f>SUM(O37:O48)</f>
        <v>-179</v>
      </c>
      <c r="P49" s="20">
        <f>P48-P32</f>
        <v>-19</v>
      </c>
      <c r="Q49" s="20">
        <f>SUM(Q37:Q48)</f>
        <v>-19</v>
      </c>
    </row>
    <row r="51" spans="1:17" x14ac:dyDescent="0.15">
      <c r="A51" s="76" t="s">
        <v>59</v>
      </c>
      <c r="B51" s="77" t="s">
        <v>56</v>
      </c>
      <c r="C51" s="75" t="s">
        <v>58</v>
      </c>
      <c r="D51" s="75"/>
      <c r="E51" s="75"/>
      <c r="F51" s="75"/>
      <c r="G51" s="73" t="s">
        <v>62</v>
      </c>
      <c r="H51" s="74"/>
      <c r="J51" s="76" t="s">
        <v>59</v>
      </c>
      <c r="K51" s="77" t="s">
        <v>56</v>
      </c>
      <c r="L51" s="75" t="s">
        <v>58</v>
      </c>
      <c r="M51" s="75"/>
      <c r="N51" s="75"/>
      <c r="O51" s="75"/>
      <c r="P51" s="73" t="s">
        <v>62</v>
      </c>
      <c r="Q51" s="74"/>
    </row>
    <row r="52" spans="1:17" ht="27" x14ac:dyDescent="0.15">
      <c r="A52" s="76"/>
      <c r="B52" s="77"/>
      <c r="C52" s="18" t="s">
        <v>23</v>
      </c>
      <c r="D52" s="18" t="s">
        <v>24</v>
      </c>
      <c r="E52" s="18" t="s">
        <v>11</v>
      </c>
      <c r="F52" s="17" t="s">
        <v>61</v>
      </c>
      <c r="G52" s="19" t="s">
        <v>42</v>
      </c>
      <c r="H52" s="25" t="s">
        <v>61</v>
      </c>
      <c r="J52" s="76"/>
      <c r="K52" s="77"/>
      <c r="L52" s="18" t="s">
        <v>23</v>
      </c>
      <c r="M52" s="18" t="s">
        <v>24</v>
      </c>
      <c r="N52" s="18" t="s">
        <v>11</v>
      </c>
      <c r="O52" s="17" t="s">
        <v>61</v>
      </c>
      <c r="P52" s="19" t="s">
        <v>42</v>
      </c>
      <c r="Q52" s="25" t="s">
        <v>61</v>
      </c>
    </row>
    <row r="53" spans="1:17" x14ac:dyDescent="0.15">
      <c r="A53" s="79" t="s">
        <v>74</v>
      </c>
      <c r="B53" s="15" t="s">
        <v>109</v>
      </c>
      <c r="C53" s="16">
        <v>4991</v>
      </c>
      <c r="D53" s="16">
        <v>5178</v>
      </c>
      <c r="E53" s="16">
        <f t="shared" ref="E53:E64" si="18">C53+D53</f>
        <v>10169</v>
      </c>
      <c r="F53" s="20">
        <f>E53-E48</f>
        <v>-34</v>
      </c>
      <c r="G53" s="16">
        <v>3402</v>
      </c>
      <c r="H53" s="26">
        <f>G53-G48</f>
        <v>-9</v>
      </c>
      <c r="J53" s="79" t="s">
        <v>181</v>
      </c>
      <c r="K53" s="15" t="s">
        <v>182</v>
      </c>
      <c r="L53" s="16">
        <v>4396</v>
      </c>
      <c r="M53" s="16">
        <v>4606</v>
      </c>
      <c r="N53" s="16">
        <f>L53+M53</f>
        <v>9002</v>
      </c>
      <c r="O53" s="20">
        <f>N53-N48</f>
        <v>-20</v>
      </c>
      <c r="P53" s="16">
        <v>3314</v>
      </c>
      <c r="Q53" s="26">
        <f>P53-P48</f>
        <v>3</v>
      </c>
    </row>
    <row r="54" spans="1:17" x14ac:dyDescent="0.15">
      <c r="A54" s="79"/>
      <c r="B54" s="15" t="s">
        <v>110</v>
      </c>
      <c r="C54" s="16">
        <v>4982</v>
      </c>
      <c r="D54" s="16">
        <v>5167</v>
      </c>
      <c r="E54" s="16">
        <f t="shared" si="18"/>
        <v>10149</v>
      </c>
      <c r="F54" s="26">
        <f>IF(C54&lt;&gt;"",(IF(E54-E53=0,"0",E54-E53)),"")</f>
        <v>-20</v>
      </c>
      <c r="G54" s="16">
        <v>3405</v>
      </c>
      <c r="H54" s="26">
        <f>IF(G54&lt;&gt;"",(IF(G54-G53=0,"0",G54-G53)),"")</f>
        <v>3</v>
      </c>
      <c r="J54" s="79"/>
      <c r="K54" s="15" t="s">
        <v>183</v>
      </c>
      <c r="L54" s="16">
        <v>4379</v>
      </c>
      <c r="M54" s="16">
        <v>4603</v>
      </c>
      <c r="N54" s="16">
        <f>L54+M54</f>
        <v>8982</v>
      </c>
      <c r="O54" s="26">
        <f>IF(L54&lt;&gt;"",(IF(N54-N53=0,"0",N54-N53)),"")</f>
        <v>-20</v>
      </c>
      <c r="P54" s="16">
        <v>3311</v>
      </c>
      <c r="Q54" s="26">
        <f>IF(P54&lt;&gt;"",(IF(P54-P53=0,"0",P54-P53)),"")</f>
        <v>-3</v>
      </c>
    </row>
    <row r="55" spans="1:17" x14ac:dyDescent="0.15">
      <c r="A55" s="79"/>
      <c r="B55" s="15" t="s">
        <v>111</v>
      </c>
      <c r="C55" s="16">
        <v>4971</v>
      </c>
      <c r="D55" s="16">
        <v>5162</v>
      </c>
      <c r="E55" s="16">
        <f t="shared" si="18"/>
        <v>10133</v>
      </c>
      <c r="F55" s="26">
        <f t="shared" ref="F55:F64" si="19">IF(C55&lt;&gt;"",(IF(E55-E54=0,"0",E55-E54)),"")</f>
        <v>-16</v>
      </c>
      <c r="G55" s="16">
        <v>3405</v>
      </c>
      <c r="H55" s="26" t="str">
        <f>IF(G55&lt;&gt;"",(IF(G55-G54=0,"0",G55-G54)),"")</f>
        <v>0</v>
      </c>
      <c r="J55" s="79"/>
      <c r="K55" s="15" t="s">
        <v>184</v>
      </c>
      <c r="L55" s="16">
        <v>4375</v>
      </c>
      <c r="M55" s="16">
        <v>4599</v>
      </c>
      <c r="N55" s="16">
        <v>8974</v>
      </c>
      <c r="O55" s="26">
        <f>IF(L55&lt;&gt;"",(IF(N55-N54=0,"0",N55-N54)),"")</f>
        <v>-8</v>
      </c>
      <c r="P55" s="16">
        <v>3304</v>
      </c>
      <c r="Q55" s="26">
        <f>IF(P55&lt;&gt;"",(IF(P55-P54=0,"0",P55-P54)),"")</f>
        <v>-7</v>
      </c>
    </row>
    <row r="56" spans="1:17" x14ac:dyDescent="0.15">
      <c r="A56" s="79"/>
      <c r="B56" s="15" t="s">
        <v>112</v>
      </c>
      <c r="C56" s="16">
        <v>4969</v>
      </c>
      <c r="D56" s="16">
        <v>5157</v>
      </c>
      <c r="E56" s="16">
        <f t="shared" si="18"/>
        <v>10126</v>
      </c>
      <c r="F56" s="26">
        <f t="shared" si="19"/>
        <v>-7</v>
      </c>
      <c r="G56" s="16">
        <v>3405</v>
      </c>
      <c r="H56" s="26" t="str">
        <f t="shared" ref="H56:H64" si="20">IF(G56&lt;&gt;"",(IF(G56-G55=0,"0",G56-G55)),"")</f>
        <v>0</v>
      </c>
      <c r="J56" s="79"/>
      <c r="K56" s="15" t="s">
        <v>185</v>
      </c>
      <c r="L56" s="16">
        <v>4371</v>
      </c>
      <c r="M56" s="16">
        <v>4588</v>
      </c>
      <c r="N56" s="16">
        <f t="shared" ref="N56:N64" si="21">L56+M56</f>
        <v>8959</v>
      </c>
      <c r="O56" s="26">
        <f t="shared" ref="O56:O64" si="22">IF(L56&lt;&gt;"",(IF(N56-N55=0,"0",N56-N55)),"")</f>
        <v>-15</v>
      </c>
      <c r="P56" s="16">
        <v>3303</v>
      </c>
      <c r="Q56" s="26">
        <f t="shared" ref="Q56:Q64" si="23">IF(P56&lt;&gt;"",(IF(P56-P55=0,"0",P56-P55)),"")</f>
        <v>-1</v>
      </c>
    </row>
    <row r="57" spans="1:17" x14ac:dyDescent="0.15">
      <c r="A57" s="79"/>
      <c r="B57" s="15" t="s">
        <v>113</v>
      </c>
      <c r="C57" s="16">
        <v>4970</v>
      </c>
      <c r="D57" s="16">
        <v>5155</v>
      </c>
      <c r="E57" s="16">
        <f t="shared" si="18"/>
        <v>10125</v>
      </c>
      <c r="F57" s="26">
        <f t="shared" si="19"/>
        <v>-1</v>
      </c>
      <c r="G57" s="16">
        <v>3405</v>
      </c>
      <c r="H57" s="26" t="str">
        <f t="shared" si="20"/>
        <v>0</v>
      </c>
      <c r="J57" s="79"/>
      <c r="K57" s="15" t="s">
        <v>186</v>
      </c>
      <c r="L57" s="16">
        <v>4357</v>
      </c>
      <c r="M57" s="16">
        <v>4578</v>
      </c>
      <c r="N57" s="16">
        <f t="shared" si="21"/>
        <v>8935</v>
      </c>
      <c r="O57" s="26">
        <f t="shared" si="22"/>
        <v>-24</v>
      </c>
      <c r="P57" s="16">
        <v>3301</v>
      </c>
      <c r="Q57" s="26">
        <f t="shared" si="23"/>
        <v>-2</v>
      </c>
    </row>
    <row r="58" spans="1:17" x14ac:dyDescent="0.15">
      <c r="A58" s="79"/>
      <c r="B58" s="15" t="s">
        <v>114</v>
      </c>
      <c r="C58" s="16">
        <v>4974</v>
      </c>
      <c r="D58" s="16">
        <v>5151</v>
      </c>
      <c r="E58" s="16">
        <f t="shared" si="18"/>
        <v>10125</v>
      </c>
      <c r="F58" s="26" t="str">
        <f t="shared" si="19"/>
        <v>0</v>
      </c>
      <c r="G58" s="16">
        <v>3408</v>
      </c>
      <c r="H58" s="26">
        <f t="shared" si="20"/>
        <v>3</v>
      </c>
      <c r="J58" s="79"/>
      <c r="K58" s="15" t="s">
        <v>187</v>
      </c>
      <c r="L58" s="16">
        <v>4349</v>
      </c>
      <c r="M58" s="16">
        <v>4566</v>
      </c>
      <c r="N58" s="16">
        <f t="shared" si="21"/>
        <v>8915</v>
      </c>
      <c r="O58" s="26">
        <f t="shared" si="22"/>
        <v>-20</v>
      </c>
      <c r="P58" s="16">
        <v>3298</v>
      </c>
      <c r="Q58" s="26">
        <f t="shared" si="23"/>
        <v>-3</v>
      </c>
    </row>
    <row r="59" spans="1:17" x14ac:dyDescent="0.15">
      <c r="A59" s="79"/>
      <c r="B59" s="15" t="s">
        <v>75</v>
      </c>
      <c r="C59" s="16">
        <v>4959</v>
      </c>
      <c r="D59" s="16">
        <v>5134</v>
      </c>
      <c r="E59" s="16">
        <f t="shared" si="18"/>
        <v>10093</v>
      </c>
      <c r="F59" s="26">
        <f t="shared" si="19"/>
        <v>-32</v>
      </c>
      <c r="G59" s="16">
        <v>3404</v>
      </c>
      <c r="H59" s="26">
        <f t="shared" si="20"/>
        <v>-4</v>
      </c>
      <c r="J59" s="79"/>
      <c r="K59" s="15" t="s">
        <v>188</v>
      </c>
      <c r="L59" s="16">
        <v>4348</v>
      </c>
      <c r="M59" s="16">
        <v>4566</v>
      </c>
      <c r="N59" s="16">
        <f t="shared" si="21"/>
        <v>8914</v>
      </c>
      <c r="O59" s="26">
        <f t="shared" si="22"/>
        <v>-1</v>
      </c>
      <c r="P59" s="16">
        <v>3296</v>
      </c>
      <c r="Q59" s="26">
        <f t="shared" si="23"/>
        <v>-2</v>
      </c>
    </row>
    <row r="60" spans="1:17" x14ac:dyDescent="0.15">
      <c r="A60" s="79"/>
      <c r="B60" s="15" t="s">
        <v>115</v>
      </c>
      <c r="C60" s="16">
        <v>4954</v>
      </c>
      <c r="D60" s="16">
        <v>5129</v>
      </c>
      <c r="E60" s="16">
        <f t="shared" si="18"/>
        <v>10083</v>
      </c>
      <c r="F60" s="26">
        <f t="shared" si="19"/>
        <v>-10</v>
      </c>
      <c r="G60" s="16">
        <v>3400</v>
      </c>
      <c r="H60" s="26">
        <f t="shared" si="20"/>
        <v>-4</v>
      </c>
      <c r="J60" s="79"/>
      <c r="K60" s="15" t="s">
        <v>189</v>
      </c>
      <c r="L60" s="16">
        <v>4335</v>
      </c>
      <c r="M60" s="16">
        <v>4556</v>
      </c>
      <c r="N60" s="16">
        <f t="shared" si="21"/>
        <v>8891</v>
      </c>
      <c r="O60" s="26">
        <f t="shared" si="22"/>
        <v>-23</v>
      </c>
      <c r="P60" s="16">
        <v>3301</v>
      </c>
      <c r="Q60" s="26">
        <f t="shared" si="23"/>
        <v>5</v>
      </c>
    </row>
    <row r="61" spans="1:17" x14ac:dyDescent="0.15">
      <c r="A61" s="79"/>
      <c r="B61" s="15" t="s">
        <v>116</v>
      </c>
      <c r="C61" s="16">
        <v>4941</v>
      </c>
      <c r="D61" s="16">
        <v>5122</v>
      </c>
      <c r="E61" s="16">
        <f t="shared" si="18"/>
        <v>10063</v>
      </c>
      <c r="F61" s="26">
        <f t="shared" si="19"/>
        <v>-20</v>
      </c>
      <c r="G61" s="16">
        <v>3395</v>
      </c>
      <c r="H61" s="26">
        <f t="shared" si="20"/>
        <v>-5</v>
      </c>
      <c r="J61" s="79"/>
      <c r="K61" s="15" t="s">
        <v>190</v>
      </c>
      <c r="L61" s="16">
        <v>4329</v>
      </c>
      <c r="M61" s="16">
        <v>4547</v>
      </c>
      <c r="N61" s="16">
        <f t="shared" si="21"/>
        <v>8876</v>
      </c>
      <c r="O61" s="26">
        <f t="shared" si="22"/>
        <v>-15</v>
      </c>
      <c r="P61" s="16">
        <v>3296</v>
      </c>
      <c r="Q61" s="26">
        <f t="shared" si="23"/>
        <v>-5</v>
      </c>
    </row>
    <row r="62" spans="1:17" x14ac:dyDescent="0.15">
      <c r="A62" s="79"/>
      <c r="B62" s="15" t="s">
        <v>117</v>
      </c>
      <c r="C62" s="16">
        <v>4934</v>
      </c>
      <c r="D62" s="16">
        <v>5113</v>
      </c>
      <c r="E62" s="16">
        <f t="shared" si="18"/>
        <v>10047</v>
      </c>
      <c r="F62" s="26">
        <f t="shared" si="19"/>
        <v>-16</v>
      </c>
      <c r="G62" s="16">
        <v>3388</v>
      </c>
      <c r="H62" s="26">
        <f t="shared" si="20"/>
        <v>-7</v>
      </c>
      <c r="J62" s="79"/>
      <c r="K62" s="15" t="s">
        <v>191</v>
      </c>
      <c r="L62" s="16">
        <v>4325</v>
      </c>
      <c r="M62" s="16">
        <v>4542</v>
      </c>
      <c r="N62" s="16">
        <f t="shared" si="21"/>
        <v>8867</v>
      </c>
      <c r="O62" s="26">
        <f t="shared" si="22"/>
        <v>-9</v>
      </c>
      <c r="P62" s="16">
        <v>3288</v>
      </c>
      <c r="Q62" s="26">
        <f t="shared" si="23"/>
        <v>-8</v>
      </c>
    </row>
    <row r="63" spans="1:17" x14ac:dyDescent="0.15">
      <c r="A63" s="79"/>
      <c r="B63" s="15" t="s">
        <v>118</v>
      </c>
      <c r="C63" s="16">
        <v>4926</v>
      </c>
      <c r="D63" s="16">
        <v>5109</v>
      </c>
      <c r="E63" s="16">
        <f t="shared" si="18"/>
        <v>10035</v>
      </c>
      <c r="F63" s="26">
        <f t="shared" si="19"/>
        <v>-12</v>
      </c>
      <c r="G63" s="16">
        <v>3389</v>
      </c>
      <c r="H63" s="26">
        <f t="shared" si="20"/>
        <v>1</v>
      </c>
      <c r="J63" s="79"/>
      <c r="K63" s="15" t="s">
        <v>192</v>
      </c>
      <c r="L63" s="16">
        <v>4317</v>
      </c>
      <c r="M63" s="16">
        <v>4541</v>
      </c>
      <c r="N63" s="16">
        <f t="shared" si="21"/>
        <v>8858</v>
      </c>
      <c r="O63" s="26">
        <f t="shared" si="22"/>
        <v>-9</v>
      </c>
      <c r="P63" s="16">
        <v>3289</v>
      </c>
      <c r="Q63" s="26">
        <f t="shared" si="23"/>
        <v>1</v>
      </c>
    </row>
    <row r="64" spans="1:17" x14ac:dyDescent="0.15">
      <c r="A64" s="79"/>
      <c r="B64" s="15" t="s">
        <v>119</v>
      </c>
      <c r="C64" s="16">
        <v>4923</v>
      </c>
      <c r="D64" s="16">
        <v>5109</v>
      </c>
      <c r="E64" s="16">
        <f t="shared" si="18"/>
        <v>10032</v>
      </c>
      <c r="F64" s="26">
        <f t="shared" si="19"/>
        <v>-3</v>
      </c>
      <c r="G64" s="16">
        <v>3392</v>
      </c>
      <c r="H64" s="26">
        <f t="shared" si="20"/>
        <v>3</v>
      </c>
      <c r="J64" s="79"/>
      <c r="K64" s="15" t="s">
        <v>193</v>
      </c>
      <c r="L64" s="16">
        <v>4312</v>
      </c>
      <c r="M64" s="16">
        <v>4543</v>
      </c>
      <c r="N64" s="16">
        <f t="shared" si="21"/>
        <v>8855</v>
      </c>
      <c r="O64" s="26">
        <f t="shared" si="22"/>
        <v>-3</v>
      </c>
      <c r="P64" s="16">
        <v>3294</v>
      </c>
      <c r="Q64" s="26">
        <f t="shared" si="23"/>
        <v>5</v>
      </c>
    </row>
    <row r="65" spans="1:23" x14ac:dyDescent="0.15">
      <c r="A65" s="76" t="s">
        <v>162</v>
      </c>
      <c r="B65" s="78"/>
      <c r="C65" s="20">
        <f>C64-C53</f>
        <v>-68</v>
      </c>
      <c r="D65" s="20">
        <f>D64-D53</f>
        <v>-69</v>
      </c>
      <c r="E65" s="20">
        <f>E64-E48</f>
        <v>-171</v>
      </c>
      <c r="F65" s="20">
        <f>SUM(F53:F64)</f>
        <v>-171</v>
      </c>
      <c r="G65" s="20">
        <f>G64-G48</f>
        <v>-19</v>
      </c>
      <c r="H65" s="20">
        <f>SUM(H53:H64)</f>
        <v>-19</v>
      </c>
      <c r="J65" s="76" t="s">
        <v>194</v>
      </c>
      <c r="K65" s="78"/>
      <c r="L65" s="20">
        <f>L64-L48</f>
        <v>-88</v>
      </c>
      <c r="M65" s="20">
        <f>M64-M48</f>
        <v>-79</v>
      </c>
      <c r="N65" s="20">
        <f>N64-N48</f>
        <v>-167</v>
      </c>
      <c r="O65" s="20">
        <f>SUM(O53:O64)</f>
        <v>-167</v>
      </c>
      <c r="P65" s="20">
        <f>P64-P48</f>
        <v>-17</v>
      </c>
      <c r="Q65" s="20">
        <f>SUM(Q53:Q64)</f>
        <v>-17</v>
      </c>
    </row>
    <row r="67" spans="1:23" ht="13.5" customHeight="1" x14ac:dyDescent="0.15">
      <c r="A67" s="76" t="s">
        <v>59</v>
      </c>
      <c r="B67" s="77" t="s">
        <v>56</v>
      </c>
      <c r="C67" s="75" t="s">
        <v>58</v>
      </c>
      <c r="D67" s="75"/>
      <c r="E67" s="75"/>
      <c r="F67" s="75"/>
      <c r="G67" s="73" t="s">
        <v>62</v>
      </c>
      <c r="H67" s="74"/>
      <c r="J67" s="80" t="s">
        <v>218</v>
      </c>
      <c r="K67" s="81"/>
      <c r="L67" s="81"/>
      <c r="M67" s="81"/>
      <c r="N67" s="81"/>
      <c r="O67" s="81"/>
      <c r="P67" s="81"/>
      <c r="Q67" s="81"/>
      <c r="R67" s="53"/>
      <c r="S67" s="53"/>
      <c r="T67" s="53"/>
      <c r="U67" s="53"/>
      <c r="V67" s="53"/>
      <c r="W67" s="53"/>
    </row>
    <row r="68" spans="1:23" ht="27" x14ac:dyDescent="0.15">
      <c r="A68" s="76"/>
      <c r="B68" s="77"/>
      <c r="C68" s="18" t="s">
        <v>23</v>
      </c>
      <c r="D68" s="18" t="s">
        <v>24</v>
      </c>
      <c r="E68" s="18" t="s">
        <v>11</v>
      </c>
      <c r="F68" s="17" t="s">
        <v>61</v>
      </c>
      <c r="G68" s="19" t="s">
        <v>42</v>
      </c>
      <c r="H68" s="25" t="s">
        <v>61</v>
      </c>
      <c r="J68" s="81"/>
      <c r="K68" s="81"/>
      <c r="L68" s="81"/>
      <c r="M68" s="81"/>
      <c r="N68" s="81"/>
      <c r="O68" s="81"/>
      <c r="P68" s="81"/>
      <c r="Q68" s="81"/>
    </row>
    <row r="69" spans="1:23" x14ac:dyDescent="0.15">
      <c r="A69" s="79" t="s">
        <v>76</v>
      </c>
      <c r="B69" s="15" t="s">
        <v>120</v>
      </c>
      <c r="C69" s="16">
        <v>4908</v>
      </c>
      <c r="D69" s="16">
        <v>5086</v>
      </c>
      <c r="E69" s="16">
        <f t="shared" ref="E69:E80" si="24">C69+D69</f>
        <v>9994</v>
      </c>
      <c r="F69" s="20">
        <f>E69-E64</f>
        <v>-38</v>
      </c>
      <c r="G69" s="16">
        <v>3385</v>
      </c>
      <c r="H69" s="26">
        <f>G69-G64</f>
        <v>-7</v>
      </c>
    </row>
    <row r="70" spans="1:23" x14ac:dyDescent="0.15">
      <c r="A70" s="79"/>
      <c r="B70" s="15" t="s">
        <v>121</v>
      </c>
      <c r="C70" s="16">
        <v>4889</v>
      </c>
      <c r="D70" s="16">
        <v>5075</v>
      </c>
      <c r="E70" s="16">
        <f t="shared" si="24"/>
        <v>9964</v>
      </c>
      <c r="F70" s="26">
        <f>IF(C70&lt;&gt;"",(IF(E70-E69=0,"0",E70-E69)),"")</f>
        <v>-30</v>
      </c>
      <c r="G70" s="16">
        <v>3393</v>
      </c>
      <c r="H70" s="26">
        <f>IF(G70&lt;&gt;"",(IF(G70-G69=0,"0",G70-G69)),"")</f>
        <v>8</v>
      </c>
    </row>
    <row r="71" spans="1:23" x14ac:dyDescent="0.15">
      <c r="A71" s="79"/>
      <c r="B71" s="15" t="s">
        <v>122</v>
      </c>
      <c r="C71" s="16">
        <v>4885</v>
      </c>
      <c r="D71" s="16">
        <v>5075</v>
      </c>
      <c r="E71" s="16">
        <f t="shared" si="24"/>
        <v>9960</v>
      </c>
      <c r="F71" s="26">
        <f t="shared" ref="F71:F80" si="25">IF(C71&lt;&gt;"",(IF(E71-E70=0,"0",E71-E70)),"")</f>
        <v>-4</v>
      </c>
      <c r="G71" s="16">
        <v>3399</v>
      </c>
      <c r="H71" s="26">
        <f>IF(G71&lt;&gt;"",(IF(G71-G70=0,"0",G71-G70)),"")</f>
        <v>6</v>
      </c>
    </row>
    <row r="72" spans="1:23" x14ac:dyDescent="0.15">
      <c r="A72" s="79"/>
      <c r="B72" s="15" t="s">
        <v>123</v>
      </c>
      <c r="C72" s="16">
        <v>4887</v>
      </c>
      <c r="D72" s="16">
        <v>5069</v>
      </c>
      <c r="E72" s="16">
        <f t="shared" si="24"/>
        <v>9956</v>
      </c>
      <c r="F72" s="26">
        <f t="shared" si="25"/>
        <v>-4</v>
      </c>
      <c r="G72" s="16">
        <v>3400</v>
      </c>
      <c r="H72" s="26">
        <f t="shared" ref="H72:H80" si="26">IF(G72&lt;&gt;"",(IF(G72-G71=0,"0",G72-G71)),"")</f>
        <v>1</v>
      </c>
    </row>
    <row r="73" spans="1:23" x14ac:dyDescent="0.15">
      <c r="A73" s="79"/>
      <c r="B73" s="15" t="s">
        <v>124</v>
      </c>
      <c r="C73" s="16">
        <v>4886</v>
      </c>
      <c r="D73" s="16">
        <v>5063</v>
      </c>
      <c r="E73" s="16">
        <f t="shared" si="24"/>
        <v>9949</v>
      </c>
      <c r="F73" s="26">
        <f t="shared" si="25"/>
        <v>-7</v>
      </c>
      <c r="G73" s="16">
        <v>3395</v>
      </c>
      <c r="H73" s="26">
        <f t="shared" si="26"/>
        <v>-5</v>
      </c>
    </row>
    <row r="74" spans="1:23" x14ac:dyDescent="0.15">
      <c r="A74" s="79"/>
      <c r="B74" s="15" t="s">
        <v>125</v>
      </c>
      <c r="C74" s="16">
        <v>4878</v>
      </c>
      <c r="D74" s="16">
        <v>5063</v>
      </c>
      <c r="E74" s="16">
        <f t="shared" si="24"/>
        <v>9941</v>
      </c>
      <c r="F74" s="26">
        <f t="shared" si="25"/>
        <v>-8</v>
      </c>
      <c r="G74" s="16">
        <v>3397</v>
      </c>
      <c r="H74" s="26">
        <f t="shared" si="26"/>
        <v>2</v>
      </c>
    </row>
    <row r="75" spans="1:23" x14ac:dyDescent="0.15">
      <c r="A75" s="79"/>
      <c r="B75" s="15" t="s">
        <v>126</v>
      </c>
      <c r="C75" s="16">
        <v>4869</v>
      </c>
      <c r="D75" s="16">
        <v>5059</v>
      </c>
      <c r="E75" s="16">
        <f t="shared" si="24"/>
        <v>9928</v>
      </c>
      <c r="F75" s="26">
        <f t="shared" si="25"/>
        <v>-13</v>
      </c>
      <c r="G75" s="16">
        <v>3392</v>
      </c>
      <c r="H75" s="26">
        <f t="shared" si="26"/>
        <v>-5</v>
      </c>
    </row>
    <row r="76" spans="1:23" x14ac:dyDescent="0.15">
      <c r="A76" s="79"/>
      <c r="B76" s="15" t="s">
        <v>127</v>
      </c>
      <c r="C76" s="16">
        <v>4868</v>
      </c>
      <c r="D76" s="16">
        <v>5055</v>
      </c>
      <c r="E76" s="16">
        <f t="shared" si="24"/>
        <v>9923</v>
      </c>
      <c r="F76" s="26">
        <f t="shared" si="25"/>
        <v>-5</v>
      </c>
      <c r="G76" s="16">
        <v>3391</v>
      </c>
      <c r="H76" s="26">
        <f t="shared" si="26"/>
        <v>-1</v>
      </c>
    </row>
    <row r="77" spans="1:23" x14ac:dyDescent="0.15">
      <c r="A77" s="79"/>
      <c r="B77" s="15" t="s">
        <v>128</v>
      </c>
      <c r="C77" s="16">
        <v>4861</v>
      </c>
      <c r="D77" s="16">
        <v>5049</v>
      </c>
      <c r="E77" s="16">
        <f t="shared" si="24"/>
        <v>9910</v>
      </c>
      <c r="F77" s="26">
        <f t="shared" si="25"/>
        <v>-13</v>
      </c>
      <c r="G77" s="16">
        <v>3392</v>
      </c>
      <c r="H77" s="26">
        <f t="shared" si="26"/>
        <v>1</v>
      </c>
    </row>
    <row r="78" spans="1:23" x14ac:dyDescent="0.15">
      <c r="A78" s="79"/>
      <c r="B78" s="15" t="s">
        <v>129</v>
      </c>
      <c r="C78" s="16">
        <v>4856</v>
      </c>
      <c r="D78" s="16">
        <v>5050</v>
      </c>
      <c r="E78" s="16">
        <f t="shared" si="24"/>
        <v>9906</v>
      </c>
      <c r="F78" s="26">
        <f t="shared" si="25"/>
        <v>-4</v>
      </c>
      <c r="G78" s="16">
        <v>3395</v>
      </c>
      <c r="H78" s="26">
        <f t="shared" si="26"/>
        <v>3</v>
      </c>
    </row>
    <row r="79" spans="1:23" x14ac:dyDescent="0.15">
      <c r="A79" s="79"/>
      <c r="B79" s="15" t="s">
        <v>130</v>
      </c>
      <c r="C79" s="16">
        <v>4846</v>
      </c>
      <c r="D79" s="16">
        <v>5037</v>
      </c>
      <c r="E79" s="16">
        <f t="shared" si="24"/>
        <v>9883</v>
      </c>
      <c r="F79" s="26">
        <f t="shared" si="25"/>
        <v>-23</v>
      </c>
      <c r="G79" s="16">
        <v>3396</v>
      </c>
      <c r="H79" s="26">
        <f t="shared" si="26"/>
        <v>1</v>
      </c>
    </row>
    <row r="80" spans="1:23" x14ac:dyDescent="0.15">
      <c r="A80" s="79"/>
      <c r="B80" s="15" t="s">
        <v>131</v>
      </c>
      <c r="C80" s="16">
        <v>4841</v>
      </c>
      <c r="D80" s="16">
        <v>5033</v>
      </c>
      <c r="E80" s="16">
        <f t="shared" si="24"/>
        <v>9874</v>
      </c>
      <c r="F80" s="26">
        <f t="shared" si="25"/>
        <v>-9</v>
      </c>
      <c r="G80" s="16">
        <v>3392</v>
      </c>
      <c r="H80" s="26">
        <f t="shared" si="26"/>
        <v>-4</v>
      </c>
    </row>
    <row r="81" spans="1:8" x14ac:dyDescent="0.15">
      <c r="A81" s="76" t="s">
        <v>161</v>
      </c>
      <c r="B81" s="78"/>
      <c r="C81" s="20">
        <f>C80-C69</f>
        <v>-67</v>
      </c>
      <c r="D81" s="20">
        <f>D80-D69</f>
        <v>-53</v>
      </c>
      <c r="E81" s="20">
        <f>E80-E64</f>
        <v>-158</v>
      </c>
      <c r="F81" s="20">
        <f>SUM(F69:F80)</f>
        <v>-158</v>
      </c>
      <c r="G81" s="20">
        <f>G80-G64</f>
        <v>0</v>
      </c>
      <c r="H81" s="34">
        <f>SUM(H69:H80)</f>
        <v>0</v>
      </c>
    </row>
    <row r="83" spans="1:8" x14ac:dyDescent="0.15">
      <c r="A83" s="76" t="s">
        <v>59</v>
      </c>
      <c r="B83" s="77" t="s">
        <v>56</v>
      </c>
      <c r="C83" s="75" t="s">
        <v>58</v>
      </c>
      <c r="D83" s="75"/>
      <c r="E83" s="75"/>
      <c r="F83" s="75"/>
      <c r="G83" s="73" t="s">
        <v>62</v>
      </c>
      <c r="H83" s="74"/>
    </row>
    <row r="84" spans="1:8" ht="27" x14ac:dyDescent="0.15">
      <c r="A84" s="76"/>
      <c r="B84" s="77"/>
      <c r="C84" s="18" t="s">
        <v>23</v>
      </c>
      <c r="D84" s="18" t="s">
        <v>24</v>
      </c>
      <c r="E84" s="18" t="s">
        <v>11</v>
      </c>
      <c r="F84" s="17" t="s">
        <v>61</v>
      </c>
      <c r="G84" s="19" t="s">
        <v>42</v>
      </c>
      <c r="H84" s="25" t="s">
        <v>61</v>
      </c>
    </row>
    <row r="85" spans="1:8" x14ac:dyDescent="0.15">
      <c r="A85" s="79" t="s">
        <v>80</v>
      </c>
      <c r="B85" s="15" t="s">
        <v>81</v>
      </c>
      <c r="C85" s="16">
        <v>4826</v>
      </c>
      <c r="D85" s="16">
        <v>5001</v>
      </c>
      <c r="E85" s="16">
        <f t="shared" ref="E85:E96" si="27">C85+D85</f>
        <v>9827</v>
      </c>
      <c r="F85" s="20">
        <f>E85-E80</f>
        <v>-47</v>
      </c>
      <c r="G85" s="16">
        <v>3389</v>
      </c>
      <c r="H85" s="20">
        <f>G85-G80</f>
        <v>-3</v>
      </c>
    </row>
    <row r="86" spans="1:8" x14ac:dyDescent="0.15">
      <c r="A86" s="79"/>
      <c r="B86" s="15" t="s">
        <v>82</v>
      </c>
      <c r="C86" s="16">
        <v>4813</v>
      </c>
      <c r="D86" s="16">
        <v>4989</v>
      </c>
      <c r="E86" s="16">
        <f t="shared" si="27"/>
        <v>9802</v>
      </c>
      <c r="F86" s="26">
        <f>IF(C86&lt;&gt;"",(IF(E86-E85=0,"0",E86-E85)),"")</f>
        <v>-25</v>
      </c>
      <c r="G86" s="16">
        <v>3387</v>
      </c>
      <c r="H86" s="26">
        <f>IF(G86&lt;&gt;"",(IF(G86-G85=0,"0",G86-G85)),"")</f>
        <v>-2</v>
      </c>
    </row>
    <row r="87" spans="1:8" x14ac:dyDescent="0.15">
      <c r="A87" s="79"/>
      <c r="B87" s="15" t="s">
        <v>83</v>
      </c>
      <c r="C87" s="16">
        <v>4807</v>
      </c>
      <c r="D87" s="16">
        <v>4983</v>
      </c>
      <c r="E87" s="16">
        <f t="shared" si="27"/>
        <v>9790</v>
      </c>
      <c r="F87" s="26">
        <f t="shared" ref="F87:F96" si="28">IF(C87&lt;&gt;"",(IF(E87-E86=0,"0",E87-E86)),"")</f>
        <v>-12</v>
      </c>
      <c r="G87" s="16">
        <v>3385</v>
      </c>
      <c r="H87" s="26">
        <f>IF(G87&lt;&gt;"",(IF(G87-G86=0,"0",G87-G86)),"")</f>
        <v>-2</v>
      </c>
    </row>
    <row r="88" spans="1:8" x14ac:dyDescent="0.15">
      <c r="A88" s="79"/>
      <c r="B88" s="15" t="s">
        <v>84</v>
      </c>
      <c r="C88" s="16">
        <v>4800</v>
      </c>
      <c r="D88" s="16">
        <v>4981</v>
      </c>
      <c r="E88" s="16">
        <f t="shared" si="27"/>
        <v>9781</v>
      </c>
      <c r="F88" s="26">
        <f t="shared" si="28"/>
        <v>-9</v>
      </c>
      <c r="G88" s="16">
        <v>3382</v>
      </c>
      <c r="H88" s="26">
        <f t="shared" ref="H88:H96" si="29">IF(G88&lt;&gt;"",(IF(G88-G87=0,"0",G88-G87)),"")</f>
        <v>-3</v>
      </c>
    </row>
    <row r="89" spans="1:8" x14ac:dyDescent="0.15">
      <c r="A89" s="79"/>
      <c r="B89" s="15" t="s">
        <v>85</v>
      </c>
      <c r="C89" s="16">
        <v>4797</v>
      </c>
      <c r="D89" s="16">
        <v>4978</v>
      </c>
      <c r="E89" s="16">
        <f t="shared" si="27"/>
        <v>9775</v>
      </c>
      <c r="F89" s="26">
        <f t="shared" si="28"/>
        <v>-6</v>
      </c>
      <c r="G89" s="16">
        <v>3380</v>
      </c>
      <c r="H89" s="26">
        <f t="shared" si="29"/>
        <v>-2</v>
      </c>
    </row>
    <row r="90" spans="1:8" x14ac:dyDescent="0.15">
      <c r="A90" s="79"/>
      <c r="B90" s="15" t="s">
        <v>86</v>
      </c>
      <c r="C90" s="16">
        <v>4787</v>
      </c>
      <c r="D90" s="16">
        <v>4971</v>
      </c>
      <c r="E90" s="16">
        <f t="shared" si="27"/>
        <v>9758</v>
      </c>
      <c r="F90" s="26">
        <f t="shared" si="28"/>
        <v>-17</v>
      </c>
      <c r="G90" s="16">
        <v>3375</v>
      </c>
      <c r="H90" s="26">
        <f t="shared" si="29"/>
        <v>-5</v>
      </c>
    </row>
    <row r="91" spans="1:8" x14ac:dyDescent="0.15">
      <c r="A91" s="79"/>
      <c r="B91" s="15" t="s">
        <v>87</v>
      </c>
      <c r="C91" s="16">
        <v>4776</v>
      </c>
      <c r="D91" s="16">
        <v>4960</v>
      </c>
      <c r="E91" s="16">
        <f t="shared" si="27"/>
        <v>9736</v>
      </c>
      <c r="F91" s="26">
        <f t="shared" si="28"/>
        <v>-22</v>
      </c>
      <c r="G91" s="16">
        <v>3380</v>
      </c>
      <c r="H91" s="26">
        <f t="shared" si="29"/>
        <v>5</v>
      </c>
    </row>
    <row r="92" spans="1:8" x14ac:dyDescent="0.15">
      <c r="A92" s="79"/>
      <c r="B92" s="15" t="s">
        <v>88</v>
      </c>
      <c r="C92" s="16">
        <v>4773</v>
      </c>
      <c r="D92" s="16">
        <v>4958</v>
      </c>
      <c r="E92" s="16">
        <f t="shared" si="27"/>
        <v>9731</v>
      </c>
      <c r="F92" s="26">
        <f t="shared" si="28"/>
        <v>-5</v>
      </c>
      <c r="G92" s="16">
        <v>3381</v>
      </c>
      <c r="H92" s="26">
        <f t="shared" si="29"/>
        <v>1</v>
      </c>
    </row>
    <row r="93" spans="1:8" x14ac:dyDescent="0.15">
      <c r="A93" s="79"/>
      <c r="B93" s="15" t="s">
        <v>89</v>
      </c>
      <c r="C93" s="16">
        <v>4765</v>
      </c>
      <c r="D93" s="16">
        <v>4951</v>
      </c>
      <c r="E93" s="16">
        <f t="shared" si="27"/>
        <v>9716</v>
      </c>
      <c r="F93" s="26">
        <f t="shared" si="28"/>
        <v>-15</v>
      </c>
      <c r="G93" s="16">
        <v>3380</v>
      </c>
      <c r="H93" s="26">
        <f t="shared" si="29"/>
        <v>-1</v>
      </c>
    </row>
    <row r="94" spans="1:8" x14ac:dyDescent="0.15">
      <c r="A94" s="79"/>
      <c r="B94" s="15" t="s">
        <v>90</v>
      </c>
      <c r="C94" s="16">
        <v>4753</v>
      </c>
      <c r="D94" s="16">
        <v>4942</v>
      </c>
      <c r="E94" s="16">
        <f t="shared" si="27"/>
        <v>9695</v>
      </c>
      <c r="F94" s="26">
        <f t="shared" si="28"/>
        <v>-21</v>
      </c>
      <c r="G94" s="16">
        <v>3377</v>
      </c>
      <c r="H94" s="26">
        <f t="shared" si="29"/>
        <v>-3</v>
      </c>
    </row>
    <row r="95" spans="1:8" x14ac:dyDescent="0.15">
      <c r="A95" s="79"/>
      <c r="B95" s="15" t="s">
        <v>91</v>
      </c>
      <c r="C95" s="16">
        <v>4742</v>
      </c>
      <c r="D95" s="16">
        <v>4943</v>
      </c>
      <c r="E95" s="16">
        <f t="shared" si="27"/>
        <v>9685</v>
      </c>
      <c r="F95" s="26">
        <f t="shared" si="28"/>
        <v>-10</v>
      </c>
      <c r="G95" s="16">
        <v>3373</v>
      </c>
      <c r="H95" s="26">
        <f t="shared" si="29"/>
        <v>-4</v>
      </c>
    </row>
    <row r="96" spans="1:8" x14ac:dyDescent="0.15">
      <c r="A96" s="79"/>
      <c r="B96" s="15" t="s">
        <v>92</v>
      </c>
      <c r="C96" s="16">
        <v>4737</v>
      </c>
      <c r="D96" s="16">
        <v>4929</v>
      </c>
      <c r="E96" s="16">
        <f t="shared" si="27"/>
        <v>9666</v>
      </c>
      <c r="F96" s="26">
        <f t="shared" si="28"/>
        <v>-19</v>
      </c>
      <c r="G96" s="16">
        <v>3372</v>
      </c>
      <c r="H96" s="26">
        <f t="shared" si="29"/>
        <v>-1</v>
      </c>
    </row>
    <row r="97" spans="1:8" x14ac:dyDescent="0.15">
      <c r="A97" s="76" t="s">
        <v>160</v>
      </c>
      <c r="B97" s="78"/>
      <c r="C97" s="20">
        <f>C96-C85</f>
        <v>-89</v>
      </c>
      <c r="D97" s="20">
        <f>D96-D85</f>
        <v>-72</v>
      </c>
      <c r="E97" s="20">
        <f>E96-E80</f>
        <v>-208</v>
      </c>
      <c r="F97" s="20">
        <f>SUM(F85:F96)</f>
        <v>-208</v>
      </c>
      <c r="G97" s="20">
        <f>G96-G80</f>
        <v>-20</v>
      </c>
      <c r="H97" s="20">
        <f>SUM(H85:H96)</f>
        <v>-20</v>
      </c>
    </row>
  </sheetData>
  <mergeCells count="62">
    <mergeCell ref="A69:A80"/>
    <mergeCell ref="A35:A36"/>
    <mergeCell ref="A49:B49"/>
    <mergeCell ref="A17:B17"/>
    <mergeCell ref="A19:A20"/>
    <mergeCell ref="B19:B20"/>
    <mergeCell ref="A33:B33"/>
    <mergeCell ref="A21:A32"/>
    <mergeCell ref="A85:A96"/>
    <mergeCell ref="A97:B97"/>
    <mergeCell ref="B35:B36"/>
    <mergeCell ref="C35:F35"/>
    <mergeCell ref="A81:B81"/>
    <mergeCell ref="A65:B65"/>
    <mergeCell ref="A67:A68"/>
    <mergeCell ref="B67:B68"/>
    <mergeCell ref="C67:F67"/>
    <mergeCell ref="A37:A48"/>
    <mergeCell ref="A53:A64"/>
    <mergeCell ref="A51:A52"/>
    <mergeCell ref="B51:B52"/>
    <mergeCell ref="C51:F51"/>
    <mergeCell ref="A83:A84"/>
    <mergeCell ref="B83:B84"/>
    <mergeCell ref="G35:H35"/>
    <mergeCell ref="A1:H1"/>
    <mergeCell ref="A5:A16"/>
    <mergeCell ref="B2:B3"/>
    <mergeCell ref="C2:F2"/>
    <mergeCell ref="A2:A3"/>
    <mergeCell ref="K19:K20"/>
    <mergeCell ref="C83:F83"/>
    <mergeCell ref="G83:H83"/>
    <mergeCell ref="L2:O2"/>
    <mergeCell ref="J67:Q68"/>
    <mergeCell ref="J53:J64"/>
    <mergeCell ref="J65:K65"/>
    <mergeCell ref="J37:J48"/>
    <mergeCell ref="K51:K52"/>
    <mergeCell ref="J4:J15"/>
    <mergeCell ref="J16:K16"/>
    <mergeCell ref="G19:H19"/>
    <mergeCell ref="C19:F19"/>
    <mergeCell ref="L51:O51"/>
    <mergeCell ref="L19:O19"/>
    <mergeCell ref="G67:H67"/>
    <mergeCell ref="P19:Q19"/>
    <mergeCell ref="L35:O35"/>
    <mergeCell ref="P35:Q35"/>
    <mergeCell ref="G2:H2"/>
    <mergeCell ref="J51:J52"/>
    <mergeCell ref="K35:K36"/>
    <mergeCell ref="J2:J3"/>
    <mergeCell ref="K2:K3"/>
    <mergeCell ref="J49:K49"/>
    <mergeCell ref="J35:J36"/>
    <mergeCell ref="P51:Q51"/>
    <mergeCell ref="G51:H51"/>
    <mergeCell ref="P2:Q2"/>
    <mergeCell ref="J21:J32"/>
    <mergeCell ref="J33:K33"/>
    <mergeCell ref="J19:J20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workbookViewId="0">
      <selection activeCell="P30" sqref="P30:P32"/>
    </sheetView>
  </sheetViews>
  <sheetFormatPr defaultRowHeight="13.5" x14ac:dyDescent="0.15"/>
  <cols>
    <col min="1" max="1" width="2.125" customWidth="1"/>
    <col min="2" max="2" width="13.625" bestFit="1" customWidth="1"/>
    <col min="3" max="3" width="7" bestFit="1" customWidth="1"/>
    <col min="4" max="4" width="7.625" bestFit="1" customWidth="1"/>
    <col min="5" max="5" width="6.5" bestFit="1" customWidth="1"/>
    <col min="6" max="6" width="7" bestFit="1" customWidth="1"/>
    <col min="7" max="7" width="6.5" bestFit="1" customWidth="1"/>
    <col min="8" max="8" width="7" bestFit="1" customWidth="1"/>
    <col min="9" max="9" width="6.5" bestFit="1" customWidth="1"/>
    <col min="10" max="10" width="7" bestFit="1" customWidth="1"/>
    <col min="11" max="11" width="6.5" bestFit="1" customWidth="1"/>
    <col min="12" max="12" width="7" bestFit="1" customWidth="1"/>
    <col min="13" max="17" width="7" customWidth="1"/>
  </cols>
  <sheetData>
    <row r="1" spans="1:12" x14ac:dyDescent="0.15">
      <c r="A1" s="97" t="s">
        <v>7</v>
      </c>
      <c r="B1" s="97"/>
      <c r="C1" s="97"/>
      <c r="D1" s="2" t="s">
        <v>1</v>
      </c>
      <c r="E1" s="107" t="s">
        <v>0</v>
      </c>
      <c r="F1" s="107"/>
      <c r="G1" s="107" t="s">
        <v>4</v>
      </c>
      <c r="H1" s="107"/>
      <c r="I1" s="107" t="s">
        <v>5</v>
      </c>
      <c r="J1" s="107"/>
      <c r="K1" s="107" t="s">
        <v>6</v>
      </c>
      <c r="L1" s="107"/>
    </row>
    <row r="2" spans="1:12" x14ac:dyDescent="0.15">
      <c r="A2" s="97"/>
      <c r="B2" s="97"/>
      <c r="C2" s="97"/>
      <c r="D2" s="2" t="s">
        <v>2</v>
      </c>
      <c r="E2" s="2" t="s">
        <v>2</v>
      </c>
      <c r="F2" s="2" t="s">
        <v>3</v>
      </c>
      <c r="G2" s="2" t="s">
        <v>2</v>
      </c>
      <c r="H2" s="2" t="s">
        <v>3</v>
      </c>
      <c r="I2" s="2" t="s">
        <v>2</v>
      </c>
      <c r="J2" s="2" t="s">
        <v>3</v>
      </c>
      <c r="K2" s="2" t="s">
        <v>2</v>
      </c>
      <c r="L2" s="2" t="s">
        <v>3</v>
      </c>
    </row>
    <row r="3" spans="1:12" x14ac:dyDescent="0.15">
      <c r="A3" s="98" t="s">
        <v>8</v>
      </c>
      <c r="B3" s="99"/>
      <c r="C3" s="1" t="s">
        <v>9</v>
      </c>
      <c r="D3" s="4">
        <f t="shared" ref="D3:E5" si="0">D6+D9+D15</f>
        <v>9286</v>
      </c>
      <c r="E3" s="4">
        <f t="shared" si="0"/>
        <v>8674</v>
      </c>
      <c r="F3" s="5">
        <f t="shared" ref="F3:F17" si="1">(E3/D3-1)*100</f>
        <v>-6.5905664441094132</v>
      </c>
      <c r="G3" s="4">
        <f>G6+G9+G15</f>
        <v>7937</v>
      </c>
      <c r="H3" s="5">
        <f>(G3/E3-1)*100</f>
        <v>-8.4966566751210504</v>
      </c>
      <c r="I3" s="4">
        <f>I6+I9+I15</f>
        <v>7590</v>
      </c>
      <c r="J3" s="5">
        <f>(I3/G3-1)*100</f>
        <v>-4.3719289404056898</v>
      </c>
      <c r="K3" s="4">
        <f>K6+K9+K15</f>
        <v>7445</v>
      </c>
      <c r="L3" s="5">
        <f>(K3/I3-1)*100</f>
        <v>-1.910408432147559</v>
      </c>
    </row>
    <row r="4" spans="1:12" x14ac:dyDescent="0.15">
      <c r="A4" s="100"/>
      <c r="B4" s="101"/>
      <c r="C4" s="1" t="s">
        <v>10</v>
      </c>
      <c r="D4" s="4">
        <f t="shared" si="0"/>
        <v>6838</v>
      </c>
      <c r="E4" s="4">
        <f t="shared" si="0"/>
        <v>6205</v>
      </c>
      <c r="F4" s="5">
        <f t="shared" si="1"/>
        <v>-9.2570927171687583</v>
      </c>
      <c r="G4" s="4">
        <f>G7+G10+G16</f>
        <v>5639</v>
      </c>
      <c r="H4" s="5">
        <f t="shared" ref="H4:L17" si="2">(G4/E4-1)*100</f>
        <v>-9.1216760676873463</v>
      </c>
      <c r="I4" s="4">
        <f>I7+I10+I16</f>
        <v>5181</v>
      </c>
      <c r="J4" s="5">
        <f t="shared" si="2"/>
        <v>-8.1220074481290983</v>
      </c>
      <c r="K4" s="4">
        <f>K7+K10+K16</f>
        <v>5020</v>
      </c>
      <c r="L4" s="5">
        <f t="shared" si="2"/>
        <v>-3.1075082030496026</v>
      </c>
    </row>
    <row r="5" spans="1:12" x14ac:dyDescent="0.15">
      <c r="A5" s="102"/>
      <c r="B5" s="103"/>
      <c r="C5" s="2" t="s">
        <v>11</v>
      </c>
      <c r="D5" s="4">
        <f t="shared" si="0"/>
        <v>16124</v>
      </c>
      <c r="E5" s="4">
        <f t="shared" si="0"/>
        <v>14879</v>
      </c>
      <c r="F5" s="5">
        <f t="shared" si="1"/>
        <v>-7.7214090796328456</v>
      </c>
      <c r="G5" s="4">
        <f>G8+G11+G17</f>
        <v>13576</v>
      </c>
      <c r="H5" s="5">
        <f t="shared" si="2"/>
        <v>-8.7573089589354165</v>
      </c>
      <c r="I5" s="4">
        <f>I8+I11+I17</f>
        <v>12771</v>
      </c>
      <c r="J5" s="5">
        <f t="shared" si="2"/>
        <v>-5.9295816146140208</v>
      </c>
      <c r="K5" s="4">
        <f>K8+K11+K17</f>
        <v>12465</v>
      </c>
      <c r="L5" s="5">
        <f t="shared" si="2"/>
        <v>-2.3960535588442577</v>
      </c>
    </row>
    <row r="6" spans="1:12" x14ac:dyDescent="0.15">
      <c r="A6" s="98" t="s">
        <v>12</v>
      </c>
      <c r="B6" s="99"/>
      <c r="C6" s="1" t="s">
        <v>9</v>
      </c>
      <c r="D6" s="4">
        <v>3301</v>
      </c>
      <c r="E6" s="4">
        <v>2665</v>
      </c>
      <c r="F6" s="5">
        <f t="shared" si="1"/>
        <v>-19.266888821569218</v>
      </c>
      <c r="G6" s="4">
        <v>2047</v>
      </c>
      <c r="H6" s="5">
        <f t="shared" si="2"/>
        <v>-23.189493433395867</v>
      </c>
      <c r="I6" s="4">
        <v>1706</v>
      </c>
      <c r="J6" s="5">
        <f t="shared" si="2"/>
        <v>-16.658524670249143</v>
      </c>
      <c r="K6" s="4">
        <v>1562</v>
      </c>
      <c r="L6" s="5">
        <f t="shared" si="2"/>
        <v>-8.440797186400939</v>
      </c>
    </row>
    <row r="7" spans="1:12" x14ac:dyDescent="0.15">
      <c r="A7" s="100"/>
      <c r="B7" s="101"/>
      <c r="C7" s="1" t="s">
        <v>10</v>
      </c>
      <c r="D7" s="4">
        <v>2429</v>
      </c>
      <c r="E7" s="4">
        <v>1962</v>
      </c>
      <c r="F7" s="5">
        <f t="shared" si="1"/>
        <v>-19.2260189378345</v>
      </c>
      <c r="G7" s="4">
        <v>1418</v>
      </c>
      <c r="H7" s="5">
        <f t="shared" si="2"/>
        <v>-27.726809378185525</v>
      </c>
      <c r="I7" s="4">
        <v>1080</v>
      </c>
      <c r="J7" s="5">
        <f t="shared" si="2"/>
        <v>-23.836389280677007</v>
      </c>
      <c r="K7" s="4">
        <v>983</v>
      </c>
      <c r="L7" s="5">
        <f t="shared" si="2"/>
        <v>-8.9814814814814792</v>
      </c>
    </row>
    <row r="8" spans="1:12" x14ac:dyDescent="0.15">
      <c r="A8" s="102"/>
      <c r="B8" s="103"/>
      <c r="C8" s="2" t="s">
        <v>11</v>
      </c>
      <c r="D8" s="4">
        <f>D6+D7</f>
        <v>5730</v>
      </c>
      <c r="E8" s="4">
        <f>E6+E7</f>
        <v>4627</v>
      </c>
      <c r="F8" s="5">
        <f t="shared" si="1"/>
        <v>-19.24956369982548</v>
      </c>
      <c r="G8" s="4">
        <f>G6+G7</f>
        <v>3465</v>
      </c>
      <c r="H8" s="5">
        <f t="shared" si="2"/>
        <v>-25.113464447806354</v>
      </c>
      <c r="I8" s="4">
        <f>I6+I7</f>
        <v>2786</v>
      </c>
      <c r="J8" s="5">
        <f t="shared" si="2"/>
        <v>-19.595959595959599</v>
      </c>
      <c r="K8" s="4">
        <f>K6+K7</f>
        <v>2545</v>
      </c>
      <c r="L8" s="5">
        <f t="shared" si="2"/>
        <v>-8.6503948312993568</v>
      </c>
    </row>
    <row r="9" spans="1:12" x14ac:dyDescent="0.15">
      <c r="A9" s="8"/>
      <c r="B9" s="10"/>
      <c r="C9" s="7" t="s">
        <v>9</v>
      </c>
      <c r="D9" s="4">
        <v>5266</v>
      </c>
      <c r="E9" s="4">
        <v>5216</v>
      </c>
      <c r="F9" s="5">
        <f t="shared" si="1"/>
        <v>-0.94948727687048651</v>
      </c>
      <c r="G9" s="4">
        <v>4981</v>
      </c>
      <c r="H9" s="5">
        <f t="shared" si="2"/>
        <v>-4.5053680981595123</v>
      </c>
      <c r="I9" s="4">
        <v>4884</v>
      </c>
      <c r="J9" s="5">
        <f t="shared" si="2"/>
        <v>-1.9474001204577429</v>
      </c>
      <c r="K9" s="4">
        <v>4820</v>
      </c>
      <c r="L9" s="5">
        <f t="shared" si="2"/>
        <v>-1.3104013104013101</v>
      </c>
    </row>
    <row r="10" spans="1:12" x14ac:dyDescent="0.15">
      <c r="A10" s="100" t="s">
        <v>13</v>
      </c>
      <c r="B10" s="106"/>
      <c r="C10" s="7" t="s">
        <v>10</v>
      </c>
      <c r="D10" s="4">
        <v>3771</v>
      </c>
      <c r="E10" s="4">
        <v>3557</v>
      </c>
      <c r="F10" s="5">
        <f t="shared" si="1"/>
        <v>-5.6748872977989917</v>
      </c>
      <c r="G10" s="4">
        <v>3526</v>
      </c>
      <c r="H10" s="5">
        <f t="shared" si="2"/>
        <v>-0.87152094461624419</v>
      </c>
      <c r="I10" s="4">
        <v>3376</v>
      </c>
      <c r="J10" s="5">
        <f t="shared" si="2"/>
        <v>-4.2541123085649506</v>
      </c>
      <c r="K10" s="4">
        <v>3285</v>
      </c>
      <c r="L10" s="5">
        <f t="shared" si="2"/>
        <v>-2.6954976303317557</v>
      </c>
    </row>
    <row r="11" spans="1:12" x14ac:dyDescent="0.15">
      <c r="A11" s="3"/>
      <c r="B11" s="11"/>
      <c r="C11" s="9" t="s">
        <v>11</v>
      </c>
      <c r="D11" s="4">
        <f>D9+D10</f>
        <v>9037</v>
      </c>
      <c r="E11" s="4">
        <f>E9+E10</f>
        <v>8773</v>
      </c>
      <c r="F11" s="5">
        <f t="shared" si="1"/>
        <v>-2.9213234480469197</v>
      </c>
      <c r="G11" s="4">
        <f>G9+G10</f>
        <v>8507</v>
      </c>
      <c r="H11" s="5">
        <f t="shared" si="2"/>
        <v>-3.0320300923287413</v>
      </c>
      <c r="I11" s="4">
        <f>I9+I10</f>
        <v>8260</v>
      </c>
      <c r="J11" s="5">
        <f t="shared" si="2"/>
        <v>-2.9034912425061732</v>
      </c>
      <c r="K11" s="4">
        <f>K9+K10</f>
        <v>8105</v>
      </c>
      <c r="L11" s="5">
        <f t="shared" si="2"/>
        <v>-1.8765133171912862</v>
      </c>
    </row>
    <row r="12" spans="1:12" x14ac:dyDescent="0.15">
      <c r="A12" s="104"/>
      <c r="B12" s="92" t="s">
        <v>14</v>
      </c>
      <c r="C12" s="1" t="s">
        <v>9</v>
      </c>
      <c r="D12" s="4">
        <v>1808</v>
      </c>
      <c r="E12" s="4">
        <v>1754</v>
      </c>
      <c r="F12" s="5">
        <f t="shared" si="1"/>
        <v>-2.986725663716816</v>
      </c>
      <c r="G12" s="4">
        <v>1609</v>
      </c>
      <c r="H12" s="5">
        <f t="shared" si="2"/>
        <v>-8.2668187001140208</v>
      </c>
      <c r="I12" s="4">
        <v>1560</v>
      </c>
      <c r="J12" s="5">
        <f t="shared" si="2"/>
        <v>-3.0453697949036629</v>
      </c>
      <c r="K12" s="4">
        <v>1375</v>
      </c>
      <c r="L12" s="5">
        <f t="shared" si="2"/>
        <v>-11.858974358974361</v>
      </c>
    </row>
    <row r="13" spans="1:12" x14ac:dyDescent="0.15">
      <c r="A13" s="104"/>
      <c r="B13" s="93"/>
      <c r="C13" s="1" t="s">
        <v>10</v>
      </c>
      <c r="D13" s="4">
        <v>1192</v>
      </c>
      <c r="E13" s="4">
        <v>1064</v>
      </c>
      <c r="F13" s="5">
        <f t="shared" si="1"/>
        <v>-10.738255033557042</v>
      </c>
      <c r="G13" s="4">
        <v>1120</v>
      </c>
      <c r="H13" s="5">
        <f t="shared" si="2"/>
        <v>5.2631578947368363</v>
      </c>
      <c r="I13" s="4">
        <v>1062</v>
      </c>
      <c r="J13" s="5">
        <f t="shared" si="2"/>
        <v>-5.1785714285714324</v>
      </c>
      <c r="K13" s="4">
        <v>956</v>
      </c>
      <c r="L13" s="5">
        <f t="shared" si="2"/>
        <v>-9.9811676082862562</v>
      </c>
    </row>
    <row r="14" spans="1:12" x14ac:dyDescent="0.15">
      <c r="A14" s="105"/>
      <c r="B14" s="94"/>
      <c r="C14" s="2" t="s">
        <v>11</v>
      </c>
      <c r="D14" s="4">
        <f>D12+D13</f>
        <v>3000</v>
      </c>
      <c r="E14" s="4">
        <f>E12+E13</f>
        <v>2818</v>
      </c>
      <c r="F14" s="5">
        <f t="shared" si="1"/>
        <v>-6.0666666666666647</v>
      </c>
      <c r="G14" s="4">
        <f>G12+G13</f>
        <v>2729</v>
      </c>
      <c r="H14" s="5">
        <f t="shared" si="2"/>
        <v>-3.1582682753725999</v>
      </c>
      <c r="I14" s="4">
        <f>I12+I13</f>
        <v>2622</v>
      </c>
      <c r="J14" s="5">
        <f t="shared" si="2"/>
        <v>-3.9208501282521069</v>
      </c>
      <c r="K14" s="4">
        <f>K12+K13</f>
        <v>2331</v>
      </c>
      <c r="L14" s="5">
        <f t="shared" si="2"/>
        <v>-11.098398169336388</v>
      </c>
    </row>
    <row r="15" spans="1:12" x14ac:dyDescent="0.15">
      <c r="A15" s="97" t="s">
        <v>15</v>
      </c>
      <c r="B15" s="97"/>
      <c r="C15" s="1" t="s">
        <v>9</v>
      </c>
      <c r="D15" s="4">
        <v>719</v>
      </c>
      <c r="E15" s="4">
        <v>793</v>
      </c>
      <c r="F15" s="5">
        <f t="shared" si="1"/>
        <v>10.292072322670375</v>
      </c>
      <c r="G15" s="4">
        <v>909</v>
      </c>
      <c r="H15" s="5">
        <f t="shared" si="2"/>
        <v>14.627994955863798</v>
      </c>
      <c r="I15" s="4">
        <v>1000</v>
      </c>
      <c r="J15" s="5">
        <f t="shared" si="2"/>
        <v>10.011001100110018</v>
      </c>
      <c r="K15" s="4">
        <v>1063</v>
      </c>
      <c r="L15" s="5">
        <f t="shared" si="2"/>
        <v>6.2999999999999945</v>
      </c>
    </row>
    <row r="16" spans="1:12" x14ac:dyDescent="0.15">
      <c r="A16" s="97"/>
      <c r="B16" s="97"/>
      <c r="C16" s="1" t="s">
        <v>10</v>
      </c>
      <c r="D16" s="4">
        <v>638</v>
      </c>
      <c r="E16" s="4">
        <v>686</v>
      </c>
      <c r="F16" s="5">
        <f t="shared" si="1"/>
        <v>7.5235109717868287</v>
      </c>
      <c r="G16" s="4">
        <v>695</v>
      </c>
      <c r="H16" s="5">
        <f t="shared" si="2"/>
        <v>1.3119533527696792</v>
      </c>
      <c r="I16" s="4">
        <v>725</v>
      </c>
      <c r="J16" s="5">
        <f t="shared" si="2"/>
        <v>4.3165467625899234</v>
      </c>
      <c r="K16" s="4">
        <v>752</v>
      </c>
      <c r="L16" s="5">
        <f t="shared" si="2"/>
        <v>3.7241379310344769</v>
      </c>
    </row>
    <row r="17" spans="1:17" x14ac:dyDescent="0.15">
      <c r="A17" s="97"/>
      <c r="B17" s="97"/>
      <c r="C17" s="2" t="s">
        <v>11</v>
      </c>
      <c r="D17" s="4">
        <f t="shared" ref="D17:K17" si="3">D15+D16</f>
        <v>1357</v>
      </c>
      <c r="E17" s="4">
        <f t="shared" si="3"/>
        <v>1479</v>
      </c>
      <c r="F17" s="5">
        <f t="shared" si="1"/>
        <v>8.990420044215174</v>
      </c>
      <c r="G17" s="4">
        <f t="shared" si="3"/>
        <v>1604</v>
      </c>
      <c r="H17" s="5">
        <f t="shared" si="2"/>
        <v>8.45165652467883</v>
      </c>
      <c r="I17" s="4">
        <f t="shared" si="3"/>
        <v>1725</v>
      </c>
      <c r="J17" s="5">
        <f t="shared" si="2"/>
        <v>7.5436408977556102</v>
      </c>
      <c r="K17" s="4">
        <f t="shared" si="3"/>
        <v>1815</v>
      </c>
      <c r="L17" s="5">
        <f t="shared" si="2"/>
        <v>5.2173913043478182</v>
      </c>
    </row>
    <row r="18" spans="1:17" x14ac:dyDescent="0.15">
      <c r="A18" s="97" t="s">
        <v>16</v>
      </c>
      <c r="B18" s="97"/>
      <c r="C18" s="1" t="s">
        <v>9</v>
      </c>
      <c r="D18" s="6">
        <f t="shared" ref="D18:E20" si="4">D12/D3</f>
        <v>0.19470170148610813</v>
      </c>
      <c r="E18" s="6">
        <f t="shared" si="4"/>
        <v>0.20221351164399354</v>
      </c>
      <c r="F18" s="2" t="s">
        <v>37</v>
      </c>
      <c r="G18" s="6">
        <f>G12/G3</f>
        <v>0.20272143127126119</v>
      </c>
      <c r="H18" s="2" t="s">
        <v>37</v>
      </c>
      <c r="I18" s="6">
        <f>I12/I3</f>
        <v>0.20553359683794467</v>
      </c>
      <c r="J18" s="2" t="s">
        <v>37</v>
      </c>
      <c r="K18" s="6">
        <f>K12/K3</f>
        <v>0.18468770987239758</v>
      </c>
      <c r="L18" s="2" t="s">
        <v>37</v>
      </c>
    </row>
    <row r="19" spans="1:17" x14ac:dyDescent="0.15">
      <c r="A19" s="97"/>
      <c r="B19" s="97"/>
      <c r="C19" s="1" t="s">
        <v>10</v>
      </c>
      <c r="D19" s="6">
        <f t="shared" si="4"/>
        <v>0.17431997660134543</v>
      </c>
      <c r="E19" s="6">
        <f t="shared" si="4"/>
        <v>0.17147461724415794</v>
      </c>
      <c r="F19" s="2" t="s">
        <v>37</v>
      </c>
      <c r="G19" s="6">
        <f>G13/G4</f>
        <v>0.19861677602411776</v>
      </c>
      <c r="H19" s="2" t="s">
        <v>37</v>
      </c>
      <c r="I19" s="6">
        <f>I13/I4</f>
        <v>0.20497973364215402</v>
      </c>
      <c r="J19" s="2" t="s">
        <v>37</v>
      </c>
      <c r="K19" s="6">
        <f>K13/K4</f>
        <v>0.19043824701195219</v>
      </c>
      <c r="L19" s="2" t="s">
        <v>37</v>
      </c>
    </row>
    <row r="20" spans="1:17" x14ac:dyDescent="0.15">
      <c r="A20" s="97"/>
      <c r="B20" s="97"/>
      <c r="C20" s="2" t="s">
        <v>11</v>
      </c>
      <c r="D20" s="6">
        <f t="shared" si="4"/>
        <v>0.18605805011163484</v>
      </c>
      <c r="E20" s="6">
        <f t="shared" si="4"/>
        <v>0.18939444855164997</v>
      </c>
      <c r="F20" s="2" t="s">
        <v>37</v>
      </c>
      <c r="G20" s="6">
        <f>G14/G5</f>
        <v>0.20101649970536239</v>
      </c>
      <c r="H20" s="2" t="s">
        <v>37</v>
      </c>
      <c r="I20" s="6">
        <f>I14/I5</f>
        <v>0.20530890298332158</v>
      </c>
      <c r="J20" s="2" t="s">
        <v>37</v>
      </c>
      <c r="K20" s="6">
        <f>K14/K5</f>
        <v>0.18700361010830324</v>
      </c>
      <c r="L20" s="2" t="s">
        <v>37</v>
      </c>
    </row>
    <row r="21" spans="1:17" x14ac:dyDescent="0.15">
      <c r="A21" s="97" t="s">
        <v>17</v>
      </c>
      <c r="B21" s="97"/>
      <c r="C21" s="1" t="s">
        <v>9</v>
      </c>
      <c r="D21" s="6">
        <f t="shared" ref="D21:E23" si="5">D15/D3</f>
        <v>7.7428386818867115E-2</v>
      </c>
      <c r="E21" s="6">
        <f t="shared" si="5"/>
        <v>9.1422642379525021E-2</v>
      </c>
      <c r="F21" s="2" t="s">
        <v>37</v>
      </c>
      <c r="G21" s="6">
        <f>G15/G3</f>
        <v>0.1145268993322414</v>
      </c>
      <c r="H21" s="2" t="s">
        <v>37</v>
      </c>
      <c r="I21" s="6">
        <f>I15/I3</f>
        <v>0.13175230566534915</v>
      </c>
      <c r="J21" s="2" t="s">
        <v>37</v>
      </c>
      <c r="K21" s="6">
        <f>K15/K3</f>
        <v>0.1427803895231699</v>
      </c>
      <c r="L21" s="2" t="s">
        <v>37</v>
      </c>
    </row>
    <row r="22" spans="1:17" x14ac:dyDescent="0.15">
      <c r="A22" s="97"/>
      <c r="B22" s="97"/>
      <c r="C22" s="1" t="s">
        <v>10</v>
      </c>
      <c r="D22" s="6">
        <f t="shared" si="5"/>
        <v>9.3302135127230179E-2</v>
      </c>
      <c r="E22" s="6">
        <f t="shared" si="5"/>
        <v>0.11055600322320709</v>
      </c>
      <c r="F22" s="2" t="s">
        <v>37</v>
      </c>
      <c r="G22" s="6">
        <f>G16/G4</f>
        <v>0.12324880297925164</v>
      </c>
      <c r="H22" s="2" t="s">
        <v>37</v>
      </c>
      <c r="I22" s="6">
        <f>I16/I4</f>
        <v>0.13993437560316541</v>
      </c>
      <c r="J22" s="2" t="s">
        <v>37</v>
      </c>
      <c r="K22" s="6">
        <f>K16/K4</f>
        <v>0.14980079681274899</v>
      </c>
      <c r="L22" s="2" t="s">
        <v>37</v>
      </c>
    </row>
    <row r="23" spans="1:17" x14ac:dyDescent="0.15">
      <c r="A23" s="97"/>
      <c r="B23" s="97"/>
      <c r="C23" s="2" t="s">
        <v>11</v>
      </c>
      <c r="D23" s="6">
        <f t="shared" si="5"/>
        <v>8.416025800049616E-2</v>
      </c>
      <c r="E23" s="6">
        <f t="shared" si="5"/>
        <v>9.9401841521607637E-2</v>
      </c>
      <c r="F23" s="2" t="s">
        <v>37</v>
      </c>
      <c r="G23" s="6">
        <f>G17/G5</f>
        <v>0.11814967589864467</v>
      </c>
      <c r="H23" s="2" t="s">
        <v>37</v>
      </c>
      <c r="I23" s="6">
        <f>I17/I5</f>
        <v>0.13507164669955368</v>
      </c>
      <c r="J23" s="2" t="s">
        <v>37</v>
      </c>
      <c r="K23" s="6">
        <f>K17/K5</f>
        <v>0.14560770156438027</v>
      </c>
      <c r="L23" s="2" t="s">
        <v>37</v>
      </c>
    </row>
    <row r="24" spans="1:17" x14ac:dyDescent="0.15">
      <c r="A24" s="97" t="s">
        <v>40</v>
      </c>
      <c r="B24" s="97"/>
      <c r="C24" s="1" t="s">
        <v>9</v>
      </c>
      <c r="D24" s="6">
        <f t="shared" ref="D24:E26" si="6">D6/D3</f>
        <v>0.35548136980400602</v>
      </c>
      <c r="E24" s="6">
        <f t="shared" si="6"/>
        <v>0.30724002766889558</v>
      </c>
      <c r="F24" s="2" t="s">
        <v>37</v>
      </c>
      <c r="G24" s="6">
        <f>G6/G3</f>
        <v>0.2579060098273907</v>
      </c>
      <c r="H24" s="2" t="s">
        <v>37</v>
      </c>
      <c r="I24" s="6">
        <f>I6/I3</f>
        <v>0.22476943346508563</v>
      </c>
      <c r="J24" s="2" t="s">
        <v>37</v>
      </c>
      <c r="K24" s="6">
        <f>K6/K3</f>
        <v>0.20980523841504364</v>
      </c>
      <c r="L24" s="2" t="s">
        <v>37</v>
      </c>
    </row>
    <row r="25" spans="1:17" x14ac:dyDescent="0.15">
      <c r="A25" s="97"/>
      <c r="B25" s="97"/>
      <c r="C25" s="1" t="s">
        <v>10</v>
      </c>
      <c r="D25" s="6">
        <f t="shared" si="6"/>
        <v>0.35522082480257383</v>
      </c>
      <c r="E25" s="6">
        <f t="shared" si="6"/>
        <v>0.31619661563255441</v>
      </c>
      <c r="F25" s="2" t="s">
        <v>37</v>
      </c>
      <c r="G25" s="6">
        <f>G7/G4</f>
        <v>0.25146302535910625</v>
      </c>
      <c r="H25" s="2" t="s">
        <v>37</v>
      </c>
      <c r="I25" s="6">
        <f>I7/I4</f>
        <v>0.20845396641574984</v>
      </c>
      <c r="J25" s="2" t="s">
        <v>37</v>
      </c>
      <c r="K25" s="6">
        <f>K7/K4</f>
        <v>0.19581673306772909</v>
      </c>
      <c r="L25" s="2" t="s">
        <v>37</v>
      </c>
    </row>
    <row r="26" spans="1:17" x14ac:dyDescent="0.15">
      <c r="A26" s="97"/>
      <c r="B26" s="97"/>
      <c r="C26" s="2" t="s">
        <v>11</v>
      </c>
      <c r="D26" s="6">
        <f t="shared" si="6"/>
        <v>0.35537087571322251</v>
      </c>
      <c r="E26" s="6">
        <f t="shared" si="6"/>
        <v>0.31097519994623296</v>
      </c>
      <c r="F26" s="2" t="s">
        <v>37</v>
      </c>
      <c r="G26" s="6">
        <f>G8/G5</f>
        <v>0.25522981732469063</v>
      </c>
      <c r="H26" s="2" t="s">
        <v>37</v>
      </c>
      <c r="I26" s="6">
        <f>I8/I5</f>
        <v>0.21815049722026467</v>
      </c>
      <c r="J26" s="2" t="s">
        <v>37</v>
      </c>
      <c r="K26" s="6">
        <f>K8/K5</f>
        <v>0.20417168070597674</v>
      </c>
      <c r="L26" s="2" t="s">
        <v>37</v>
      </c>
    </row>
    <row r="28" spans="1:17" x14ac:dyDescent="0.15">
      <c r="A28" s="97" t="s">
        <v>7</v>
      </c>
      <c r="B28" s="97"/>
      <c r="C28" s="97"/>
      <c r="D28" s="95" t="s">
        <v>18</v>
      </c>
      <c r="E28" s="96"/>
      <c r="F28" s="95" t="s">
        <v>19</v>
      </c>
      <c r="G28" s="96"/>
      <c r="H28" s="95" t="s">
        <v>20</v>
      </c>
      <c r="I28" s="96"/>
      <c r="J28" s="95" t="s">
        <v>21</v>
      </c>
      <c r="K28" s="96"/>
      <c r="L28" s="95" t="s">
        <v>77</v>
      </c>
      <c r="M28" s="96"/>
      <c r="N28" s="95" t="s">
        <v>180</v>
      </c>
      <c r="O28" s="96"/>
      <c r="P28" s="95" t="s">
        <v>226</v>
      </c>
      <c r="Q28" s="96"/>
    </row>
    <row r="29" spans="1:17" x14ac:dyDescent="0.15">
      <c r="A29" s="97"/>
      <c r="B29" s="97"/>
      <c r="C29" s="97"/>
      <c r="D29" s="2" t="s">
        <v>2</v>
      </c>
      <c r="E29" s="2" t="s">
        <v>3</v>
      </c>
      <c r="F29" s="2" t="s">
        <v>2</v>
      </c>
      <c r="G29" s="2" t="s">
        <v>3</v>
      </c>
      <c r="H29" s="2" t="s">
        <v>2</v>
      </c>
      <c r="I29" s="2" t="s">
        <v>3</v>
      </c>
      <c r="J29" s="2" t="s">
        <v>2</v>
      </c>
      <c r="K29" s="2" t="s">
        <v>3</v>
      </c>
      <c r="L29" s="2" t="s">
        <v>2</v>
      </c>
      <c r="M29" s="2" t="s">
        <v>3</v>
      </c>
      <c r="N29" s="2" t="s">
        <v>2</v>
      </c>
      <c r="O29" s="2" t="s">
        <v>3</v>
      </c>
      <c r="P29" s="2" t="s">
        <v>2</v>
      </c>
      <c r="Q29" s="2" t="s">
        <v>3</v>
      </c>
    </row>
    <row r="30" spans="1:17" x14ac:dyDescent="0.15">
      <c r="A30" s="98" t="s">
        <v>8</v>
      </c>
      <c r="B30" s="99"/>
      <c r="C30" s="1" t="s">
        <v>9</v>
      </c>
      <c r="D30" s="4">
        <f>D33+D36+D42</f>
        <v>7172</v>
      </c>
      <c r="E30" s="5">
        <f t="shared" ref="E30:E44" si="7">(D30/K3-1)*100</f>
        <v>-3.6668905305574206</v>
      </c>
      <c r="F30" s="4">
        <f>F33+F36+F42</f>
        <v>7128</v>
      </c>
      <c r="G30" s="5">
        <f>(F30/D30-1)*100</f>
        <v>-0.61349693251533388</v>
      </c>
      <c r="H30" s="4">
        <f>H33+H36+H42</f>
        <v>7064</v>
      </c>
      <c r="I30" s="5">
        <f>(H30/F30-1)*100</f>
        <v>-0.89786756453422711</v>
      </c>
      <c r="J30" s="4">
        <f>J33+J36+J42</f>
        <v>6711</v>
      </c>
      <c r="K30" s="5">
        <f>(J30/H30-1)*100</f>
        <v>-4.9971687429218541</v>
      </c>
      <c r="L30" s="86">
        <f>L33+L36+L42</f>
        <v>10254</v>
      </c>
      <c r="M30" s="83">
        <f>(L30/J32-1)*100</f>
        <v>-5.6061861364264054</v>
      </c>
      <c r="N30" s="86">
        <f>N33+N36+N42</f>
        <v>9011</v>
      </c>
      <c r="O30" s="83">
        <f>(N30/L30-1)*100</f>
        <v>-12.122098693192896</v>
      </c>
      <c r="P30" s="86">
        <f>P33+P36+P42</f>
        <v>8067</v>
      </c>
      <c r="Q30" s="83">
        <f>(P30/N30-1)*100</f>
        <v>-10.476084785262451</v>
      </c>
    </row>
    <row r="31" spans="1:17" x14ac:dyDescent="0.15">
      <c r="A31" s="100"/>
      <c r="B31" s="101"/>
      <c r="C31" s="1" t="s">
        <v>10</v>
      </c>
      <c r="D31" s="4">
        <f>D34+D37+D43</f>
        <v>4787</v>
      </c>
      <c r="E31" s="5">
        <f t="shared" si="7"/>
        <v>-4.6414342629482075</v>
      </c>
      <c r="F31" s="4">
        <f>F34+F37+F43</f>
        <v>4698</v>
      </c>
      <c r="G31" s="5">
        <f t="shared" ref="G31:G44" si="8">(F31/D31-1)*100</f>
        <v>-1.8592020054313818</v>
      </c>
      <c r="H31" s="4">
        <f>H34+H37+H43</f>
        <v>4373</v>
      </c>
      <c r="I31" s="5">
        <f t="shared" ref="I31:I44" si="9">(H31/F31-1)*100</f>
        <v>-6.9178373776074942</v>
      </c>
      <c r="J31" s="4">
        <f>J34+J37+J43</f>
        <v>4152</v>
      </c>
      <c r="K31" s="5">
        <f t="shared" ref="K31:K44" si="10">(J31/H31-1)*100</f>
        <v>-5.053738852046652</v>
      </c>
      <c r="L31" s="87"/>
      <c r="M31" s="84"/>
      <c r="N31" s="87"/>
      <c r="O31" s="84"/>
      <c r="P31" s="87"/>
      <c r="Q31" s="84"/>
    </row>
    <row r="32" spans="1:17" x14ac:dyDescent="0.15">
      <c r="A32" s="102"/>
      <c r="B32" s="103"/>
      <c r="C32" s="2" t="s">
        <v>11</v>
      </c>
      <c r="D32" s="4">
        <f>D35+D38+D44</f>
        <v>11959</v>
      </c>
      <c r="E32" s="5">
        <f t="shared" si="7"/>
        <v>-4.0593662254312051</v>
      </c>
      <c r="F32" s="4">
        <f>F35+F38+F44</f>
        <v>11826</v>
      </c>
      <c r="G32" s="5">
        <f t="shared" si="8"/>
        <v>-1.1121331214984487</v>
      </c>
      <c r="H32" s="4">
        <f>H35+H38+H44</f>
        <v>11437</v>
      </c>
      <c r="I32" s="5">
        <f t="shared" si="9"/>
        <v>-3.2893624217825157</v>
      </c>
      <c r="J32" s="4">
        <f>J35+J38+J44</f>
        <v>10863</v>
      </c>
      <c r="K32" s="5">
        <f t="shared" si="10"/>
        <v>-5.0187986360059504</v>
      </c>
      <c r="L32" s="88"/>
      <c r="M32" s="85"/>
      <c r="N32" s="88"/>
      <c r="O32" s="85"/>
      <c r="P32" s="88"/>
      <c r="Q32" s="85"/>
    </row>
    <row r="33" spans="1:17" x14ac:dyDescent="0.15">
      <c r="A33" s="98" t="s">
        <v>12</v>
      </c>
      <c r="B33" s="99"/>
      <c r="C33" s="1" t="s">
        <v>9</v>
      </c>
      <c r="D33" s="4">
        <v>1472</v>
      </c>
      <c r="E33" s="5">
        <f t="shared" si="7"/>
        <v>-5.761843790012799</v>
      </c>
      <c r="F33" s="4">
        <v>1376</v>
      </c>
      <c r="G33" s="5">
        <f t="shared" si="8"/>
        <v>-6.5217391304347778</v>
      </c>
      <c r="H33" s="4">
        <v>1202</v>
      </c>
      <c r="I33" s="5">
        <f t="shared" si="9"/>
        <v>-12.645348837209303</v>
      </c>
      <c r="J33" s="4">
        <v>929</v>
      </c>
      <c r="K33" s="5">
        <f t="shared" si="10"/>
        <v>-22.712146422628955</v>
      </c>
      <c r="L33" s="86">
        <v>1169</v>
      </c>
      <c r="M33" s="83">
        <f>(L33/J35-1)*100</f>
        <v>-21.066846725185684</v>
      </c>
      <c r="N33" s="86">
        <v>879</v>
      </c>
      <c r="O33" s="83">
        <f>(N33/L33-1)*100</f>
        <v>-24.807527801539774</v>
      </c>
      <c r="P33" s="86">
        <v>743</v>
      </c>
      <c r="Q33" s="83">
        <f>(P33/N33-1)*100</f>
        <v>-15.472127417519911</v>
      </c>
    </row>
    <row r="34" spans="1:17" x14ac:dyDescent="0.15">
      <c r="A34" s="100"/>
      <c r="B34" s="101"/>
      <c r="C34" s="1" t="s">
        <v>10</v>
      </c>
      <c r="D34" s="4">
        <v>895</v>
      </c>
      <c r="E34" s="5">
        <f t="shared" si="7"/>
        <v>-8.9521871820956278</v>
      </c>
      <c r="F34" s="4">
        <v>834</v>
      </c>
      <c r="G34" s="5">
        <f t="shared" si="8"/>
        <v>-6.815642458100557</v>
      </c>
      <c r="H34" s="4">
        <v>677</v>
      </c>
      <c r="I34" s="5">
        <f t="shared" si="9"/>
        <v>-18.824940047961636</v>
      </c>
      <c r="J34" s="4">
        <v>552</v>
      </c>
      <c r="K34" s="5">
        <f t="shared" si="10"/>
        <v>-18.463810930576074</v>
      </c>
      <c r="L34" s="87"/>
      <c r="M34" s="84"/>
      <c r="N34" s="87"/>
      <c r="O34" s="84"/>
      <c r="P34" s="87"/>
      <c r="Q34" s="84"/>
    </row>
    <row r="35" spans="1:17" x14ac:dyDescent="0.15">
      <c r="A35" s="102"/>
      <c r="B35" s="103"/>
      <c r="C35" s="2" t="s">
        <v>11</v>
      </c>
      <c r="D35" s="4">
        <f>D33+D34</f>
        <v>2367</v>
      </c>
      <c r="E35" s="5">
        <f t="shared" si="7"/>
        <v>-6.9941060903732755</v>
      </c>
      <c r="F35" s="4">
        <f>F33+F34</f>
        <v>2210</v>
      </c>
      <c r="G35" s="5">
        <f t="shared" si="8"/>
        <v>-6.6328686100549206</v>
      </c>
      <c r="H35" s="4">
        <f>H33+H34</f>
        <v>1879</v>
      </c>
      <c r="I35" s="5">
        <f t="shared" si="9"/>
        <v>-14.977375565610862</v>
      </c>
      <c r="J35" s="4">
        <f>J33+J34</f>
        <v>1481</v>
      </c>
      <c r="K35" s="5">
        <f t="shared" si="10"/>
        <v>-21.181479510377866</v>
      </c>
      <c r="L35" s="88"/>
      <c r="M35" s="85"/>
      <c r="N35" s="88"/>
      <c r="O35" s="85"/>
      <c r="P35" s="88"/>
      <c r="Q35" s="85"/>
    </row>
    <row r="36" spans="1:17" x14ac:dyDescent="0.15">
      <c r="A36" s="8"/>
      <c r="B36" s="10"/>
      <c r="C36" s="7" t="s">
        <v>9</v>
      </c>
      <c r="D36" s="4">
        <v>4524</v>
      </c>
      <c r="E36" s="5">
        <f t="shared" si="7"/>
        <v>-6.1410788381742742</v>
      </c>
      <c r="F36" s="4">
        <v>4365</v>
      </c>
      <c r="G36" s="5">
        <f t="shared" si="8"/>
        <v>-3.5145888594164454</v>
      </c>
      <c r="H36" s="4">
        <v>4181</v>
      </c>
      <c r="I36" s="5">
        <f t="shared" si="9"/>
        <v>-4.2153493699885409</v>
      </c>
      <c r="J36" s="4">
        <v>3955</v>
      </c>
      <c r="K36" s="5">
        <f t="shared" si="10"/>
        <v>-5.4054054054054053</v>
      </c>
      <c r="L36" s="86">
        <v>5949</v>
      </c>
      <c r="M36" s="83">
        <f>(L36/J38-1)*100</f>
        <v>-6.6530676290600947</v>
      </c>
      <c r="N36" s="86">
        <v>5094</v>
      </c>
      <c r="O36" s="83">
        <f>(N36/L36-1)*100</f>
        <v>-14.372163388804838</v>
      </c>
      <c r="P36" s="86">
        <v>4230</v>
      </c>
      <c r="Q36" s="83">
        <f>(P36/N36-1)*100</f>
        <v>-16.96113074204947</v>
      </c>
    </row>
    <row r="37" spans="1:17" x14ac:dyDescent="0.15">
      <c r="A37" s="100" t="s">
        <v>13</v>
      </c>
      <c r="B37" s="106"/>
      <c r="C37" s="7" t="s">
        <v>10</v>
      </c>
      <c r="D37" s="4">
        <v>3073</v>
      </c>
      <c r="E37" s="5">
        <f t="shared" si="7"/>
        <v>-6.453576864535771</v>
      </c>
      <c r="F37" s="4">
        <v>2886</v>
      </c>
      <c r="G37" s="5">
        <f t="shared" si="8"/>
        <v>-6.0852587048486839</v>
      </c>
      <c r="H37" s="4">
        <v>2564</v>
      </c>
      <c r="I37" s="5">
        <f t="shared" si="9"/>
        <v>-11.157311157311156</v>
      </c>
      <c r="J37" s="4">
        <v>2418</v>
      </c>
      <c r="K37" s="5">
        <f t="shared" si="10"/>
        <v>-5.6942277691107606</v>
      </c>
      <c r="L37" s="87"/>
      <c r="M37" s="84"/>
      <c r="N37" s="87"/>
      <c r="O37" s="84"/>
      <c r="P37" s="87"/>
      <c r="Q37" s="84"/>
    </row>
    <row r="38" spans="1:17" x14ac:dyDescent="0.15">
      <c r="A38" s="3"/>
      <c r="B38" s="11"/>
      <c r="C38" s="9" t="s">
        <v>11</v>
      </c>
      <c r="D38" s="4">
        <f>D36+D37</f>
        <v>7597</v>
      </c>
      <c r="E38" s="5">
        <f t="shared" si="7"/>
        <v>-6.2677359654534248</v>
      </c>
      <c r="F38" s="4">
        <f>F36+F37</f>
        <v>7251</v>
      </c>
      <c r="G38" s="5">
        <f t="shared" si="8"/>
        <v>-4.5544293800184317</v>
      </c>
      <c r="H38" s="4">
        <f>H36+H37</f>
        <v>6745</v>
      </c>
      <c r="I38" s="5">
        <f t="shared" si="9"/>
        <v>-6.9783478140946098</v>
      </c>
      <c r="J38" s="4">
        <f>J36+J37</f>
        <v>6373</v>
      </c>
      <c r="K38" s="5">
        <f t="shared" si="10"/>
        <v>-5.5151964418087456</v>
      </c>
      <c r="L38" s="88"/>
      <c r="M38" s="85"/>
      <c r="N38" s="88"/>
      <c r="O38" s="85"/>
      <c r="P38" s="88"/>
      <c r="Q38" s="85"/>
    </row>
    <row r="39" spans="1:17" x14ac:dyDescent="0.15">
      <c r="A39" s="104"/>
      <c r="B39" s="92" t="s">
        <v>14</v>
      </c>
      <c r="C39" s="1" t="s">
        <v>9</v>
      </c>
      <c r="D39" s="4">
        <v>1115</v>
      </c>
      <c r="E39" s="5">
        <f t="shared" si="7"/>
        <v>-18.90909090909091</v>
      </c>
      <c r="F39" s="4">
        <v>1021</v>
      </c>
      <c r="G39" s="5">
        <f t="shared" si="8"/>
        <v>-8.4304932735426057</v>
      </c>
      <c r="H39" s="4">
        <v>1086</v>
      </c>
      <c r="I39" s="5">
        <f t="shared" si="9"/>
        <v>6.3663075416258597</v>
      </c>
      <c r="J39" s="4">
        <v>1046</v>
      </c>
      <c r="K39" s="5">
        <f t="shared" si="10"/>
        <v>-3.6832412523020275</v>
      </c>
      <c r="L39" s="86">
        <v>1454</v>
      </c>
      <c r="M39" s="83">
        <f>(L39/J41-1)*100</f>
        <v>-10.080395794681507</v>
      </c>
      <c r="N39" s="86">
        <v>1161</v>
      </c>
      <c r="O39" s="83">
        <f>(N39/L39-1)*100</f>
        <v>-20.151306740027508</v>
      </c>
      <c r="P39" s="86">
        <v>808</v>
      </c>
      <c r="Q39" s="83">
        <f>(P39/N39-1)*100</f>
        <v>-30.40482342807924</v>
      </c>
    </row>
    <row r="40" spans="1:17" x14ac:dyDescent="0.15">
      <c r="A40" s="104"/>
      <c r="B40" s="93"/>
      <c r="C40" s="1" t="s">
        <v>10</v>
      </c>
      <c r="D40" s="4">
        <v>777</v>
      </c>
      <c r="E40" s="5">
        <f t="shared" si="7"/>
        <v>-18.723849372384937</v>
      </c>
      <c r="F40" s="4">
        <v>683</v>
      </c>
      <c r="G40" s="5">
        <f t="shared" si="8"/>
        <v>-12.097812097812099</v>
      </c>
      <c r="H40" s="4">
        <v>603</v>
      </c>
      <c r="I40" s="5">
        <f t="shared" si="9"/>
        <v>-11.71303074670571</v>
      </c>
      <c r="J40" s="4">
        <v>571</v>
      </c>
      <c r="K40" s="5">
        <f t="shared" si="10"/>
        <v>-5.306799336650081</v>
      </c>
      <c r="L40" s="87"/>
      <c r="M40" s="84"/>
      <c r="N40" s="87"/>
      <c r="O40" s="84"/>
      <c r="P40" s="87"/>
      <c r="Q40" s="84"/>
    </row>
    <row r="41" spans="1:17" x14ac:dyDescent="0.15">
      <c r="A41" s="105"/>
      <c r="B41" s="94"/>
      <c r="C41" s="2" t="s">
        <v>11</v>
      </c>
      <c r="D41" s="4">
        <f>D39+D40</f>
        <v>1892</v>
      </c>
      <c r="E41" s="5">
        <f t="shared" si="7"/>
        <v>-18.833118833118835</v>
      </c>
      <c r="F41" s="4">
        <f>F39+F40</f>
        <v>1704</v>
      </c>
      <c r="G41" s="5">
        <f t="shared" si="8"/>
        <v>-9.9365750528541241</v>
      </c>
      <c r="H41" s="4">
        <f>H39+H40</f>
        <v>1689</v>
      </c>
      <c r="I41" s="5">
        <f t="shared" si="9"/>
        <v>-0.88028169014084945</v>
      </c>
      <c r="J41" s="4">
        <f>J39+J40</f>
        <v>1617</v>
      </c>
      <c r="K41" s="5">
        <f t="shared" si="10"/>
        <v>-4.2628774422735383</v>
      </c>
      <c r="L41" s="88"/>
      <c r="M41" s="85"/>
      <c r="N41" s="88"/>
      <c r="O41" s="85"/>
      <c r="P41" s="88"/>
      <c r="Q41" s="85"/>
    </row>
    <row r="42" spans="1:17" x14ac:dyDescent="0.15">
      <c r="A42" s="97" t="s">
        <v>15</v>
      </c>
      <c r="B42" s="97"/>
      <c r="C42" s="1" t="s">
        <v>9</v>
      </c>
      <c r="D42" s="4">
        <v>1176</v>
      </c>
      <c r="E42" s="5">
        <f t="shared" si="7"/>
        <v>10.630291627469424</v>
      </c>
      <c r="F42" s="4">
        <v>1387</v>
      </c>
      <c r="G42" s="5">
        <f t="shared" si="8"/>
        <v>17.942176870748305</v>
      </c>
      <c r="H42" s="4">
        <v>1681</v>
      </c>
      <c r="I42" s="5">
        <f t="shared" si="9"/>
        <v>21.196827685652497</v>
      </c>
      <c r="J42" s="4">
        <v>1827</v>
      </c>
      <c r="K42" s="5">
        <f t="shared" si="10"/>
        <v>8.6853063652587714</v>
      </c>
      <c r="L42" s="86">
        <v>3136</v>
      </c>
      <c r="M42" s="83">
        <f>(L42/J44-1)*100</f>
        <v>4.2206713193752021</v>
      </c>
      <c r="N42" s="86">
        <v>3038</v>
      </c>
      <c r="O42" s="83">
        <f>(N42/L42-1)*100</f>
        <v>-3.125</v>
      </c>
      <c r="P42" s="86">
        <v>3094</v>
      </c>
      <c r="Q42" s="83">
        <f>(P42/N42-1)*100</f>
        <v>1.8433179723502224</v>
      </c>
    </row>
    <row r="43" spans="1:17" x14ac:dyDescent="0.15">
      <c r="A43" s="97"/>
      <c r="B43" s="97"/>
      <c r="C43" s="1" t="s">
        <v>10</v>
      </c>
      <c r="D43" s="4">
        <v>819</v>
      </c>
      <c r="E43" s="5">
        <f t="shared" si="7"/>
        <v>8.909574468085113</v>
      </c>
      <c r="F43" s="4">
        <v>978</v>
      </c>
      <c r="G43" s="5">
        <f t="shared" si="8"/>
        <v>19.413919413919412</v>
      </c>
      <c r="H43" s="4">
        <v>1132</v>
      </c>
      <c r="I43" s="5">
        <f t="shared" si="9"/>
        <v>15.746421267893652</v>
      </c>
      <c r="J43" s="4">
        <v>1182</v>
      </c>
      <c r="K43" s="5">
        <f t="shared" si="10"/>
        <v>4.4169611307420586</v>
      </c>
      <c r="L43" s="87"/>
      <c r="M43" s="84"/>
      <c r="N43" s="87"/>
      <c r="O43" s="84"/>
      <c r="P43" s="87"/>
      <c r="Q43" s="84"/>
    </row>
    <row r="44" spans="1:17" x14ac:dyDescent="0.15">
      <c r="A44" s="97"/>
      <c r="B44" s="97"/>
      <c r="C44" s="2" t="s">
        <v>11</v>
      </c>
      <c r="D44" s="4">
        <f>D42+D43</f>
        <v>1995</v>
      </c>
      <c r="E44" s="5">
        <f t="shared" si="7"/>
        <v>9.9173553719008147</v>
      </c>
      <c r="F44" s="4">
        <f>F42+F43</f>
        <v>2365</v>
      </c>
      <c r="G44" s="5">
        <f t="shared" si="8"/>
        <v>18.546365914786978</v>
      </c>
      <c r="H44" s="4">
        <f>H42+H43</f>
        <v>2813</v>
      </c>
      <c r="I44" s="5">
        <f t="shared" si="9"/>
        <v>18.942917547568715</v>
      </c>
      <c r="J44" s="4">
        <f>J42+J43</f>
        <v>3009</v>
      </c>
      <c r="K44" s="5">
        <f t="shared" si="10"/>
        <v>6.9676501955207915</v>
      </c>
      <c r="L44" s="88"/>
      <c r="M44" s="85"/>
      <c r="N44" s="88"/>
      <c r="O44" s="85"/>
      <c r="P44" s="88"/>
      <c r="Q44" s="85"/>
    </row>
    <row r="45" spans="1:17" x14ac:dyDescent="0.15">
      <c r="A45" s="97" t="s">
        <v>16</v>
      </c>
      <c r="B45" s="97"/>
      <c r="C45" s="1" t="s">
        <v>9</v>
      </c>
      <c r="D45" s="6">
        <f>D39/D30</f>
        <v>0.15546569994422754</v>
      </c>
      <c r="E45" s="2" t="s">
        <v>37</v>
      </c>
      <c r="F45" s="6">
        <f>F39/F30</f>
        <v>0.14323793490460157</v>
      </c>
      <c r="G45" s="2" t="s">
        <v>37</v>
      </c>
      <c r="H45" s="6">
        <f>H39/H30</f>
        <v>0.15373725934314836</v>
      </c>
      <c r="I45" s="2" t="s">
        <v>37</v>
      </c>
      <c r="J45" s="6">
        <f>J39/J30</f>
        <v>0.15586350767396812</v>
      </c>
      <c r="K45" s="2" t="s">
        <v>37</v>
      </c>
      <c r="L45" s="89">
        <f>L39/L30</f>
        <v>0.14179832260581238</v>
      </c>
      <c r="M45" s="92" t="s">
        <v>78</v>
      </c>
      <c r="N45" s="89">
        <f>N39/N30</f>
        <v>0.12884252580179781</v>
      </c>
      <c r="O45" s="92" t="s">
        <v>37</v>
      </c>
      <c r="P45" s="89">
        <f>P39/P30</f>
        <v>0.10016115036568737</v>
      </c>
      <c r="Q45" s="92" t="s">
        <v>37</v>
      </c>
    </row>
    <row r="46" spans="1:17" x14ac:dyDescent="0.15">
      <c r="A46" s="97"/>
      <c r="B46" s="97"/>
      <c r="C46" s="1" t="s">
        <v>10</v>
      </c>
      <c r="D46" s="6">
        <f>D40/D31</f>
        <v>0.16231460204721121</v>
      </c>
      <c r="E46" s="2" t="s">
        <v>37</v>
      </c>
      <c r="F46" s="6">
        <f>F40/F31</f>
        <v>0.14538101319710514</v>
      </c>
      <c r="G46" s="2" t="s">
        <v>37</v>
      </c>
      <c r="H46" s="6">
        <f>H40/H31</f>
        <v>0.13789160759204208</v>
      </c>
      <c r="I46" s="2" t="s">
        <v>37</v>
      </c>
      <c r="J46" s="6">
        <f>J40/J31</f>
        <v>0.13752408477842004</v>
      </c>
      <c r="K46" s="2" t="s">
        <v>37</v>
      </c>
      <c r="L46" s="90"/>
      <c r="M46" s="93"/>
      <c r="N46" s="90"/>
      <c r="O46" s="93"/>
      <c r="P46" s="90"/>
      <c r="Q46" s="93"/>
    </row>
    <row r="47" spans="1:17" x14ac:dyDescent="0.15">
      <c r="A47" s="97"/>
      <c r="B47" s="97"/>
      <c r="C47" s="2" t="s">
        <v>11</v>
      </c>
      <c r="D47" s="6">
        <f>D41/D32</f>
        <v>0.15820720796053181</v>
      </c>
      <c r="E47" s="2" t="s">
        <v>37</v>
      </c>
      <c r="F47" s="6">
        <f>F41/F32</f>
        <v>0.14408929477422627</v>
      </c>
      <c r="G47" s="2" t="s">
        <v>37</v>
      </c>
      <c r="H47" s="6">
        <f>H41/H32</f>
        <v>0.14767858704205647</v>
      </c>
      <c r="I47" s="2" t="s">
        <v>37</v>
      </c>
      <c r="J47" s="6">
        <f>J41/J32</f>
        <v>0.1488539077602872</v>
      </c>
      <c r="K47" s="2" t="s">
        <v>37</v>
      </c>
      <c r="L47" s="91"/>
      <c r="M47" s="94"/>
      <c r="N47" s="91"/>
      <c r="O47" s="94"/>
      <c r="P47" s="91"/>
      <c r="Q47" s="94"/>
    </row>
    <row r="48" spans="1:17" ht="13.5" customHeight="1" x14ac:dyDescent="0.15">
      <c r="A48" s="97" t="s">
        <v>17</v>
      </c>
      <c r="B48" s="97"/>
      <c r="C48" s="1" t="s">
        <v>9</v>
      </c>
      <c r="D48" s="6">
        <f>D42/D30</f>
        <v>0.16397099832682654</v>
      </c>
      <c r="E48" s="2" t="s">
        <v>37</v>
      </c>
      <c r="F48" s="6">
        <f>F42/F30</f>
        <v>0.19458473625140291</v>
      </c>
      <c r="G48" s="2" t="s">
        <v>37</v>
      </c>
      <c r="H48" s="6">
        <f>H42/H30</f>
        <v>0.23796715741789354</v>
      </c>
      <c r="I48" s="2" t="s">
        <v>37</v>
      </c>
      <c r="J48" s="6">
        <f>J42/J30</f>
        <v>0.27223960661600355</v>
      </c>
      <c r="K48" s="2" t="s">
        <v>37</v>
      </c>
      <c r="L48" s="89">
        <f>L42/L30</f>
        <v>0.30583187048956506</v>
      </c>
      <c r="M48" s="92" t="s">
        <v>78</v>
      </c>
      <c r="N48" s="89">
        <f>N42/N30</f>
        <v>0.33714349128842525</v>
      </c>
      <c r="O48" s="92" t="s">
        <v>37</v>
      </c>
      <c r="P48" s="89">
        <f>P42/P30</f>
        <v>0.3835378703359365</v>
      </c>
      <c r="Q48" s="92" t="s">
        <v>37</v>
      </c>
    </row>
    <row r="49" spans="1:17" x14ac:dyDescent="0.15">
      <c r="A49" s="97"/>
      <c r="B49" s="97"/>
      <c r="C49" s="1" t="s">
        <v>10</v>
      </c>
      <c r="D49" s="6">
        <f>D43/D31</f>
        <v>0.17108836432003344</v>
      </c>
      <c r="E49" s="2" t="s">
        <v>37</v>
      </c>
      <c r="F49" s="6">
        <f>F43/F31</f>
        <v>0.20817369093231161</v>
      </c>
      <c r="G49" s="2" t="s">
        <v>37</v>
      </c>
      <c r="H49" s="6">
        <f>H43/H31</f>
        <v>0.25886119368854332</v>
      </c>
      <c r="I49" s="2" t="s">
        <v>37</v>
      </c>
      <c r="J49" s="6">
        <f>J43/J31</f>
        <v>0.28468208092485547</v>
      </c>
      <c r="K49" s="2" t="s">
        <v>37</v>
      </c>
      <c r="L49" s="90"/>
      <c r="M49" s="93"/>
      <c r="N49" s="90"/>
      <c r="O49" s="93"/>
      <c r="P49" s="90"/>
      <c r="Q49" s="93"/>
    </row>
    <row r="50" spans="1:17" x14ac:dyDescent="0.15">
      <c r="A50" s="97"/>
      <c r="B50" s="97"/>
      <c r="C50" s="2" t="s">
        <v>11</v>
      </c>
      <c r="D50" s="6">
        <f>D44/D32</f>
        <v>0.16681996822476797</v>
      </c>
      <c r="E50" s="2" t="s">
        <v>37</v>
      </c>
      <c r="F50" s="6">
        <f>F44/F32</f>
        <v>0.19998308811094198</v>
      </c>
      <c r="G50" s="2" t="s">
        <v>37</v>
      </c>
      <c r="H50" s="6">
        <f>H44/H32</f>
        <v>0.24595610737081403</v>
      </c>
      <c r="I50" s="2" t="s">
        <v>37</v>
      </c>
      <c r="J50" s="6">
        <f>J44/J32</f>
        <v>0.27699530516431925</v>
      </c>
      <c r="K50" s="2" t="s">
        <v>37</v>
      </c>
      <c r="L50" s="91"/>
      <c r="M50" s="94"/>
      <c r="N50" s="91"/>
      <c r="O50" s="94"/>
      <c r="P50" s="91"/>
      <c r="Q50" s="94"/>
    </row>
    <row r="51" spans="1:17" x14ac:dyDescent="0.15">
      <c r="A51" s="97" t="s">
        <v>40</v>
      </c>
      <c r="B51" s="97"/>
      <c r="C51" s="1" t="s">
        <v>9</v>
      </c>
      <c r="D51" s="6">
        <f>D33/D30</f>
        <v>0.20524261015058562</v>
      </c>
      <c r="E51" s="2" t="s">
        <v>37</v>
      </c>
      <c r="F51" s="6">
        <f>F33/F30</f>
        <v>0.19304152637485972</v>
      </c>
      <c r="G51" s="2" t="s">
        <v>37</v>
      </c>
      <c r="H51" s="6">
        <f>H33/H30</f>
        <v>0.17015855039637598</v>
      </c>
      <c r="I51" s="2" t="s">
        <v>37</v>
      </c>
      <c r="J51" s="6">
        <f>J33/J30</f>
        <v>0.13842944419609596</v>
      </c>
      <c r="K51" s="2" t="s">
        <v>37</v>
      </c>
      <c r="L51" s="89">
        <f>L33/L30</f>
        <v>0.11400429100838697</v>
      </c>
      <c r="M51" s="92" t="s">
        <v>78</v>
      </c>
      <c r="N51" s="89">
        <f>N33/N30</f>
        <v>9.7547442015314609E-2</v>
      </c>
      <c r="O51" s="92" t="s">
        <v>37</v>
      </c>
      <c r="P51" s="89">
        <f>P33/P30</f>
        <v>9.2103632081318956E-2</v>
      </c>
      <c r="Q51" s="92" t="s">
        <v>37</v>
      </c>
    </row>
    <row r="52" spans="1:17" x14ac:dyDescent="0.15">
      <c r="A52" s="97"/>
      <c r="B52" s="97"/>
      <c r="C52" s="1" t="s">
        <v>10</v>
      </c>
      <c r="D52" s="6">
        <f>D34/D31</f>
        <v>0.18696469605180699</v>
      </c>
      <c r="E52" s="2" t="s">
        <v>37</v>
      </c>
      <c r="F52" s="6">
        <f>F34/F31</f>
        <v>0.17752234993614305</v>
      </c>
      <c r="G52" s="2" t="s">
        <v>37</v>
      </c>
      <c r="H52" s="6">
        <f>H34/H31</f>
        <v>0.15481362908758289</v>
      </c>
      <c r="I52" s="2" t="s">
        <v>37</v>
      </c>
      <c r="J52" s="6">
        <f>J34/J31</f>
        <v>0.13294797687861271</v>
      </c>
      <c r="K52" s="2" t="s">
        <v>37</v>
      </c>
      <c r="L52" s="90"/>
      <c r="M52" s="93"/>
      <c r="N52" s="90"/>
      <c r="O52" s="93"/>
      <c r="P52" s="90"/>
      <c r="Q52" s="93"/>
    </row>
    <row r="53" spans="1:17" x14ac:dyDescent="0.15">
      <c r="A53" s="97"/>
      <c r="B53" s="97"/>
      <c r="C53" s="2" t="s">
        <v>11</v>
      </c>
      <c r="D53" s="6">
        <f>D35/D32</f>
        <v>0.19792624801404798</v>
      </c>
      <c r="E53" s="2" t="s">
        <v>37</v>
      </c>
      <c r="F53" s="6">
        <f>F35/F32</f>
        <v>0.18687637409098595</v>
      </c>
      <c r="G53" s="2" t="s">
        <v>37</v>
      </c>
      <c r="H53" s="6">
        <f>H35/H32</f>
        <v>0.164291335140334</v>
      </c>
      <c r="I53" s="2" t="s">
        <v>37</v>
      </c>
      <c r="J53" s="6">
        <f>J35/J32</f>
        <v>0.13633434594495075</v>
      </c>
      <c r="K53" s="2" t="s">
        <v>37</v>
      </c>
      <c r="L53" s="91"/>
      <c r="M53" s="94"/>
      <c r="N53" s="91"/>
      <c r="O53" s="94"/>
      <c r="P53" s="91"/>
      <c r="Q53" s="94"/>
    </row>
    <row r="54" spans="1:17" x14ac:dyDescent="0.15">
      <c r="L54" s="14"/>
    </row>
  </sheetData>
  <mergeCells count="79">
    <mergeCell ref="P36:P38"/>
    <mergeCell ref="Q36:Q38"/>
    <mergeCell ref="P48:P50"/>
    <mergeCell ref="Q48:Q50"/>
    <mergeCell ref="P51:P53"/>
    <mergeCell ref="Q51:Q53"/>
    <mergeCell ref="P39:P41"/>
    <mergeCell ref="Q39:Q41"/>
    <mergeCell ref="P42:P44"/>
    <mergeCell ref="Q42:Q44"/>
    <mergeCell ref="P45:P47"/>
    <mergeCell ref="Q45:Q47"/>
    <mergeCell ref="P28:Q28"/>
    <mergeCell ref="P30:P32"/>
    <mergeCell ref="Q30:Q32"/>
    <mergeCell ref="P33:P35"/>
    <mergeCell ref="Q33:Q35"/>
    <mergeCell ref="K1:L1"/>
    <mergeCell ref="A10:B10"/>
    <mergeCell ref="A1:C2"/>
    <mergeCell ref="E1:F1"/>
    <mergeCell ref="G1:H1"/>
    <mergeCell ref="I1:J1"/>
    <mergeCell ref="A3:B5"/>
    <mergeCell ref="A6:B8"/>
    <mergeCell ref="A51:B53"/>
    <mergeCell ref="B12:B14"/>
    <mergeCell ref="A12:A14"/>
    <mergeCell ref="A37:B37"/>
    <mergeCell ref="J28:K28"/>
    <mergeCell ref="A15:B17"/>
    <mergeCell ref="A48:B50"/>
    <mergeCell ref="D28:E28"/>
    <mergeCell ref="F28:G28"/>
    <mergeCell ref="A45:B47"/>
    <mergeCell ref="H28:I28"/>
    <mergeCell ref="A39:A41"/>
    <mergeCell ref="B39:B41"/>
    <mergeCell ref="A42:B44"/>
    <mergeCell ref="A30:B32"/>
    <mergeCell ref="A28:C29"/>
    <mergeCell ref="A18:B20"/>
    <mergeCell ref="A21:B23"/>
    <mergeCell ref="A33:B35"/>
    <mergeCell ref="A24:B26"/>
    <mergeCell ref="L39:L41"/>
    <mergeCell ref="L28:M28"/>
    <mergeCell ref="L30:L32"/>
    <mergeCell ref="M30:M32"/>
    <mergeCell ref="L33:L35"/>
    <mergeCell ref="M33:M35"/>
    <mergeCell ref="L36:L38"/>
    <mergeCell ref="M36:M38"/>
    <mergeCell ref="N36:N38"/>
    <mergeCell ref="O36:O38"/>
    <mergeCell ref="L48:L50"/>
    <mergeCell ref="M48:M50"/>
    <mergeCell ref="L51:L53"/>
    <mergeCell ref="M51:M53"/>
    <mergeCell ref="L42:L44"/>
    <mergeCell ref="M42:M44"/>
    <mergeCell ref="L45:L47"/>
    <mergeCell ref="M45:M47"/>
    <mergeCell ref="M39:M41"/>
    <mergeCell ref="N48:N50"/>
    <mergeCell ref="O48:O50"/>
    <mergeCell ref="N51:N53"/>
    <mergeCell ref="O51:O53"/>
    <mergeCell ref="N39:N41"/>
    <mergeCell ref="N28:O28"/>
    <mergeCell ref="N30:N32"/>
    <mergeCell ref="O30:O32"/>
    <mergeCell ref="N33:N35"/>
    <mergeCell ref="O33:O35"/>
    <mergeCell ref="O39:O41"/>
    <mergeCell ref="N42:N44"/>
    <mergeCell ref="O42:O44"/>
    <mergeCell ref="N45:N47"/>
    <mergeCell ref="O45:O47"/>
  </mergeCells>
  <phoneticPr fontId="2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9"/>
  <sheetViews>
    <sheetView workbookViewId="0">
      <selection activeCell="O49" sqref="O49"/>
    </sheetView>
  </sheetViews>
  <sheetFormatPr defaultRowHeight="13.5" x14ac:dyDescent="0.15"/>
  <cols>
    <col min="1" max="1" width="13.625" bestFit="1" customWidth="1"/>
    <col min="2" max="2" width="3" customWidth="1"/>
    <col min="3" max="3" width="7" bestFit="1" customWidth="1"/>
    <col min="4" max="4" width="7.875" bestFit="1" customWidth="1"/>
    <col min="5" max="5" width="6.5" bestFit="1" customWidth="1"/>
    <col min="6" max="6" width="7" bestFit="1" customWidth="1"/>
    <col min="7" max="7" width="6.75" bestFit="1" customWidth="1"/>
    <col min="8" max="8" width="7" bestFit="1" customWidth="1"/>
    <col min="9" max="9" width="6.5" bestFit="1" customWidth="1"/>
    <col min="10" max="10" width="7" bestFit="1" customWidth="1"/>
    <col min="11" max="11" width="6.5" bestFit="1" customWidth="1"/>
    <col min="12" max="12" width="7" bestFit="1" customWidth="1"/>
    <col min="13" max="13" width="6.5" customWidth="1"/>
    <col min="14" max="14" width="7" customWidth="1"/>
    <col min="15" max="15" width="6.5" customWidth="1"/>
    <col min="16" max="16" width="7" customWidth="1"/>
    <col min="17" max="17" width="6.5" customWidth="1"/>
  </cols>
  <sheetData>
    <row r="1" spans="1:12" x14ac:dyDescent="0.15">
      <c r="A1" s="97" t="s">
        <v>39</v>
      </c>
      <c r="B1" s="97"/>
      <c r="C1" s="97"/>
      <c r="D1" s="2" t="s">
        <v>25</v>
      </c>
      <c r="E1" s="107" t="s">
        <v>26</v>
      </c>
      <c r="F1" s="107"/>
      <c r="G1" s="107" t="s">
        <v>27</v>
      </c>
      <c r="H1" s="107"/>
      <c r="I1" s="107" t="s">
        <v>28</v>
      </c>
      <c r="J1" s="107"/>
      <c r="K1" s="107" t="s">
        <v>29</v>
      </c>
      <c r="L1" s="107"/>
    </row>
    <row r="2" spans="1:12" x14ac:dyDescent="0.15">
      <c r="A2" s="97"/>
      <c r="B2" s="97"/>
      <c r="C2" s="97"/>
      <c r="D2" s="2" t="s">
        <v>22</v>
      </c>
      <c r="E2" s="2" t="s">
        <v>22</v>
      </c>
      <c r="F2" s="2" t="s">
        <v>3</v>
      </c>
      <c r="G2" s="2" t="s">
        <v>22</v>
      </c>
      <c r="H2" s="2" t="s">
        <v>3</v>
      </c>
      <c r="I2" s="2" t="s">
        <v>22</v>
      </c>
      <c r="J2" s="2" t="s">
        <v>3</v>
      </c>
      <c r="K2" s="2" t="s">
        <v>22</v>
      </c>
      <c r="L2" s="2" t="s">
        <v>3</v>
      </c>
    </row>
    <row r="3" spans="1:12" ht="13.5" customHeight="1" x14ac:dyDescent="0.15">
      <c r="A3" s="98" t="s">
        <v>34</v>
      </c>
      <c r="B3" s="114"/>
      <c r="C3" s="7" t="s">
        <v>9</v>
      </c>
      <c r="D3" s="12">
        <f t="shared" ref="D3:E5" si="0">D6+D12+D18</f>
        <v>4203</v>
      </c>
      <c r="E3" s="12">
        <f t="shared" si="0"/>
        <v>3946</v>
      </c>
      <c r="F3" s="5">
        <f t="shared" ref="F3:F14" si="1">(E3/D3-1)*100</f>
        <v>-6.1146799904829852</v>
      </c>
      <c r="G3" s="12">
        <f>G6+G12+G18</f>
        <v>3829</v>
      </c>
      <c r="H3" s="5">
        <f t="shared" ref="H3:H14" si="2">(G3/E3-1)*100</f>
        <v>-2.9650278763304616</v>
      </c>
      <c r="I3" s="12">
        <f>I6+I12+I18</f>
        <v>3421</v>
      </c>
      <c r="J3" s="5">
        <f t="shared" ref="J3:J14" si="3">(I3/G3-1)*100</f>
        <v>-10.655523635413944</v>
      </c>
      <c r="K3" s="12">
        <f>K6+K12+K18</f>
        <v>3479</v>
      </c>
      <c r="L3" s="5">
        <f t="shared" ref="L3:L8" si="4">(K3/I3-1)*100</f>
        <v>1.6954106986261319</v>
      </c>
    </row>
    <row r="4" spans="1:12" ht="13.5" customHeight="1" x14ac:dyDescent="0.15">
      <c r="A4" s="100"/>
      <c r="B4" s="106"/>
      <c r="C4" s="7" t="s">
        <v>10</v>
      </c>
      <c r="D4" s="12">
        <f t="shared" si="0"/>
        <v>3172</v>
      </c>
      <c r="E4" s="12">
        <f t="shared" si="0"/>
        <v>2859</v>
      </c>
      <c r="F4" s="5">
        <f t="shared" si="1"/>
        <v>-9.8675914249684702</v>
      </c>
      <c r="G4" s="12">
        <f>G7+G13+G19</f>
        <v>2862</v>
      </c>
      <c r="H4" s="5">
        <f t="shared" si="2"/>
        <v>0.10493179433368471</v>
      </c>
      <c r="I4" s="12">
        <f>I7+I13+I19</f>
        <v>2672</v>
      </c>
      <c r="J4" s="5">
        <f t="shared" si="3"/>
        <v>-6.6387141858839982</v>
      </c>
      <c r="K4" s="12">
        <f>K7+K13+K19</f>
        <v>2681</v>
      </c>
      <c r="L4" s="5">
        <f t="shared" si="4"/>
        <v>0.33682634730538563</v>
      </c>
    </row>
    <row r="5" spans="1:12" x14ac:dyDescent="0.15">
      <c r="A5" s="102"/>
      <c r="B5" s="115"/>
      <c r="C5" s="9" t="s">
        <v>11</v>
      </c>
      <c r="D5" s="12">
        <f t="shared" si="0"/>
        <v>7375</v>
      </c>
      <c r="E5" s="12">
        <f t="shared" si="0"/>
        <v>6805</v>
      </c>
      <c r="F5" s="5">
        <f t="shared" si="1"/>
        <v>-7.7288135593220346</v>
      </c>
      <c r="G5" s="12">
        <f>G8+G14+G20</f>
        <v>6691</v>
      </c>
      <c r="H5" s="5">
        <f t="shared" si="2"/>
        <v>-1.6752387950036751</v>
      </c>
      <c r="I5" s="12">
        <f>I8+I14+I20</f>
        <v>6093</v>
      </c>
      <c r="J5" s="5">
        <f t="shared" si="3"/>
        <v>-8.9373785682259737</v>
      </c>
      <c r="K5" s="12">
        <f>K8+K14+K20</f>
        <v>6160</v>
      </c>
      <c r="L5" s="5">
        <f t="shared" si="4"/>
        <v>1.0996225176431951</v>
      </c>
    </row>
    <row r="6" spans="1:12" ht="13.5" customHeight="1" x14ac:dyDescent="0.15">
      <c r="A6" s="97" t="s">
        <v>31</v>
      </c>
      <c r="B6" s="116" t="s">
        <v>32</v>
      </c>
      <c r="C6" s="7" t="s">
        <v>9</v>
      </c>
      <c r="D6" s="12">
        <v>1839</v>
      </c>
      <c r="E6" s="12">
        <v>1517</v>
      </c>
      <c r="F6" s="5">
        <f t="shared" si="1"/>
        <v>-17.509516041326812</v>
      </c>
      <c r="G6" s="12">
        <v>1035</v>
      </c>
      <c r="H6" s="5">
        <f t="shared" si="2"/>
        <v>-31.77323665128543</v>
      </c>
      <c r="I6" s="12">
        <v>457</v>
      </c>
      <c r="J6" s="5">
        <f t="shared" si="3"/>
        <v>-55.84541062801933</v>
      </c>
      <c r="K6" s="12">
        <v>354</v>
      </c>
      <c r="L6" s="5">
        <f t="shared" si="4"/>
        <v>-22.538293216630201</v>
      </c>
    </row>
    <row r="7" spans="1:12" x14ac:dyDescent="0.15">
      <c r="A7" s="97"/>
      <c r="B7" s="93"/>
      <c r="C7" s="7" t="s">
        <v>10</v>
      </c>
      <c r="D7" s="12">
        <v>1825</v>
      </c>
      <c r="E7" s="12">
        <v>1536</v>
      </c>
      <c r="F7" s="5">
        <f t="shared" si="1"/>
        <v>-15.835616438356158</v>
      </c>
      <c r="G7" s="12">
        <v>1084</v>
      </c>
      <c r="H7" s="5">
        <f t="shared" si="2"/>
        <v>-29.427083333333336</v>
      </c>
      <c r="I7" s="12">
        <v>658</v>
      </c>
      <c r="J7" s="5">
        <f t="shared" si="3"/>
        <v>-39.298892988929893</v>
      </c>
      <c r="K7" s="12">
        <v>536</v>
      </c>
      <c r="L7" s="5">
        <f t="shared" si="4"/>
        <v>-18.541033434650455</v>
      </c>
    </row>
    <row r="8" spans="1:12" x14ac:dyDescent="0.15">
      <c r="A8" s="97"/>
      <c r="B8" s="94"/>
      <c r="C8" s="9" t="s">
        <v>11</v>
      </c>
      <c r="D8" s="12">
        <f>D6+D7</f>
        <v>3664</v>
      </c>
      <c r="E8" s="12">
        <f>E6+E7</f>
        <v>3053</v>
      </c>
      <c r="F8" s="5">
        <f t="shared" si="1"/>
        <v>-16.675764192139741</v>
      </c>
      <c r="G8" s="12">
        <f>G6+G7</f>
        <v>2119</v>
      </c>
      <c r="H8" s="5">
        <f t="shared" si="2"/>
        <v>-30.592859482476253</v>
      </c>
      <c r="I8" s="12">
        <f>I6+I7</f>
        <v>1115</v>
      </c>
      <c r="J8" s="5">
        <f t="shared" si="3"/>
        <v>-47.380840018876825</v>
      </c>
      <c r="K8" s="12">
        <f>K6+K7</f>
        <v>890</v>
      </c>
      <c r="L8" s="5">
        <f t="shared" si="4"/>
        <v>-20.179372197309419</v>
      </c>
    </row>
    <row r="9" spans="1:12" x14ac:dyDescent="0.15">
      <c r="A9" s="97"/>
      <c r="B9" s="116" t="s">
        <v>33</v>
      </c>
      <c r="C9" s="7" t="s">
        <v>9</v>
      </c>
      <c r="D9" s="13">
        <f t="shared" ref="D9:E11" si="5">D6/D3</f>
        <v>0.43754461099214847</v>
      </c>
      <c r="E9" s="13">
        <f t="shared" si="5"/>
        <v>0.38443993917891534</v>
      </c>
      <c r="F9" s="2" t="s">
        <v>38</v>
      </c>
      <c r="G9" s="13">
        <f>G6/G3</f>
        <v>0.27030556281013318</v>
      </c>
      <c r="H9" s="2" t="s">
        <v>38</v>
      </c>
      <c r="I9" s="13">
        <f>I6/I3</f>
        <v>0.13358667056416251</v>
      </c>
      <c r="J9" s="2" t="s">
        <v>38</v>
      </c>
      <c r="K9" s="13">
        <f>K6/K3</f>
        <v>0.10175337740730095</v>
      </c>
      <c r="L9" s="2" t="s">
        <v>38</v>
      </c>
    </row>
    <row r="10" spans="1:12" x14ac:dyDescent="0.15">
      <c r="A10" s="97"/>
      <c r="B10" s="93"/>
      <c r="C10" s="7" t="s">
        <v>10</v>
      </c>
      <c r="D10" s="13">
        <f t="shared" si="5"/>
        <v>0.57534678436317777</v>
      </c>
      <c r="E10" s="13">
        <f t="shared" si="5"/>
        <v>0.53725078698845752</v>
      </c>
      <c r="F10" s="2" t="s">
        <v>38</v>
      </c>
      <c r="G10" s="13">
        <f>G7/G4</f>
        <v>0.37875611460517122</v>
      </c>
      <c r="H10" s="2" t="s">
        <v>38</v>
      </c>
      <c r="I10" s="13">
        <f>I7/I4</f>
        <v>0.24625748502994013</v>
      </c>
      <c r="J10" s="2" t="s">
        <v>38</v>
      </c>
      <c r="K10" s="13">
        <f>K7/K4</f>
        <v>0.19992540096978739</v>
      </c>
      <c r="L10" s="2" t="s">
        <v>38</v>
      </c>
    </row>
    <row r="11" spans="1:12" x14ac:dyDescent="0.15">
      <c r="A11" s="97"/>
      <c r="B11" s="94"/>
      <c r="C11" s="9" t="s">
        <v>11</v>
      </c>
      <c r="D11" s="13">
        <f t="shared" si="5"/>
        <v>0.49681355932203392</v>
      </c>
      <c r="E11" s="13">
        <f t="shared" si="5"/>
        <v>0.44864070536370315</v>
      </c>
      <c r="F11" s="2" t="s">
        <v>38</v>
      </c>
      <c r="G11" s="13">
        <f>G8/G5</f>
        <v>0.31669406665670302</v>
      </c>
      <c r="H11" s="2" t="s">
        <v>38</v>
      </c>
      <c r="I11" s="13">
        <f>I8/I5</f>
        <v>0.18299688166748729</v>
      </c>
      <c r="J11" s="2" t="s">
        <v>38</v>
      </c>
      <c r="K11" s="13">
        <f>K8/K5</f>
        <v>0.14448051948051949</v>
      </c>
      <c r="L11" s="2" t="s">
        <v>38</v>
      </c>
    </row>
    <row r="12" spans="1:12" ht="13.5" customHeight="1" x14ac:dyDescent="0.15">
      <c r="A12" s="92" t="s">
        <v>35</v>
      </c>
      <c r="B12" s="116" t="s">
        <v>32</v>
      </c>
      <c r="C12" s="7" t="s">
        <v>9</v>
      </c>
      <c r="D12" s="12">
        <v>1162</v>
      </c>
      <c r="E12" s="12">
        <v>1121</v>
      </c>
      <c r="F12" s="5">
        <f t="shared" si="1"/>
        <v>-3.5283993115318379</v>
      </c>
      <c r="G12" s="12">
        <v>1437</v>
      </c>
      <c r="H12" s="5">
        <f t="shared" si="2"/>
        <v>28.189116859946473</v>
      </c>
      <c r="I12" s="12">
        <v>1587</v>
      </c>
      <c r="J12" s="5">
        <f t="shared" si="3"/>
        <v>10.438413361169108</v>
      </c>
      <c r="K12" s="12">
        <v>1658</v>
      </c>
      <c r="L12" s="5">
        <f>(K12/I12-1)*100</f>
        <v>4.473850031505977</v>
      </c>
    </row>
    <row r="13" spans="1:12" x14ac:dyDescent="0.15">
      <c r="A13" s="93"/>
      <c r="B13" s="93"/>
      <c r="C13" s="7" t="s">
        <v>10</v>
      </c>
      <c r="D13" s="12">
        <v>707</v>
      </c>
      <c r="E13" s="12">
        <v>643</v>
      </c>
      <c r="F13" s="5">
        <f t="shared" si="1"/>
        <v>-9.052333804809054</v>
      </c>
      <c r="G13" s="12">
        <v>1018</v>
      </c>
      <c r="H13" s="5">
        <f t="shared" si="2"/>
        <v>58.320373250388812</v>
      </c>
      <c r="I13" s="12">
        <v>1125</v>
      </c>
      <c r="J13" s="5">
        <f t="shared" si="3"/>
        <v>10.510805500982311</v>
      </c>
      <c r="K13" s="12">
        <v>1162</v>
      </c>
      <c r="L13" s="5">
        <f>(K13/I13-1)*100</f>
        <v>3.2888888888888967</v>
      </c>
    </row>
    <row r="14" spans="1:12" x14ac:dyDescent="0.15">
      <c r="A14" s="93"/>
      <c r="B14" s="94"/>
      <c r="C14" s="9" t="s">
        <v>11</v>
      </c>
      <c r="D14" s="12">
        <f>D12+D13</f>
        <v>1869</v>
      </c>
      <c r="E14" s="12">
        <f>E12+E13</f>
        <v>1764</v>
      </c>
      <c r="F14" s="5">
        <f t="shared" si="1"/>
        <v>-5.6179775280898898</v>
      </c>
      <c r="G14" s="12">
        <f>G12+G13</f>
        <v>2455</v>
      </c>
      <c r="H14" s="5">
        <f t="shared" si="2"/>
        <v>39.172335600907026</v>
      </c>
      <c r="I14" s="12">
        <f>I12+I13</f>
        <v>2712</v>
      </c>
      <c r="J14" s="5">
        <f t="shared" si="3"/>
        <v>10.468431771894092</v>
      </c>
      <c r="K14" s="12">
        <f>K12+K13</f>
        <v>2820</v>
      </c>
      <c r="L14" s="5">
        <f>(K14/I14-1)*100</f>
        <v>3.9823008849557473</v>
      </c>
    </row>
    <row r="15" spans="1:12" x14ac:dyDescent="0.15">
      <c r="A15" s="93"/>
      <c r="B15" s="116" t="s">
        <v>33</v>
      </c>
      <c r="C15" s="7" t="s">
        <v>9</v>
      </c>
      <c r="D15" s="13">
        <f t="shared" ref="D15:E17" si="6">D12/D3</f>
        <v>0.27646918867475612</v>
      </c>
      <c r="E15" s="13">
        <f t="shared" si="6"/>
        <v>0.28408514951849972</v>
      </c>
      <c r="F15" s="2" t="s">
        <v>38</v>
      </c>
      <c r="G15" s="13">
        <f>G12/G3</f>
        <v>0.37529381039435883</v>
      </c>
      <c r="H15" s="2" t="s">
        <v>38</v>
      </c>
      <c r="I15" s="13">
        <f>I12/I3</f>
        <v>0.46389944460684013</v>
      </c>
      <c r="J15" s="2" t="s">
        <v>38</v>
      </c>
      <c r="K15" s="13">
        <f>K12/K3</f>
        <v>0.47657372808278242</v>
      </c>
      <c r="L15" s="2" t="s">
        <v>38</v>
      </c>
    </row>
    <row r="16" spans="1:12" x14ac:dyDescent="0.15">
      <c r="A16" s="93"/>
      <c r="B16" s="93"/>
      <c r="C16" s="7" t="s">
        <v>10</v>
      </c>
      <c r="D16" s="13">
        <f t="shared" si="6"/>
        <v>0.2228877679697352</v>
      </c>
      <c r="E16" s="13">
        <f t="shared" si="6"/>
        <v>0.22490381252186079</v>
      </c>
      <c r="F16" s="2" t="s">
        <v>38</v>
      </c>
      <c r="G16" s="13">
        <f>G13/G4</f>
        <v>0.3556953179594689</v>
      </c>
      <c r="H16" s="2" t="s">
        <v>38</v>
      </c>
      <c r="I16" s="13">
        <f>I13/I4</f>
        <v>0.42103293413173654</v>
      </c>
      <c r="J16" s="2" t="s">
        <v>38</v>
      </c>
      <c r="K16" s="13">
        <f>K13/K4</f>
        <v>0.43342036553524804</v>
      </c>
      <c r="L16" s="2" t="s">
        <v>38</v>
      </c>
    </row>
    <row r="17" spans="1:17" x14ac:dyDescent="0.15">
      <c r="A17" s="94"/>
      <c r="B17" s="94"/>
      <c r="C17" s="9" t="s">
        <v>11</v>
      </c>
      <c r="D17" s="13">
        <f t="shared" si="6"/>
        <v>0.25342372881355935</v>
      </c>
      <c r="E17" s="13">
        <f t="shared" si="6"/>
        <v>0.25922116091109476</v>
      </c>
      <c r="F17" s="2" t="s">
        <v>38</v>
      </c>
      <c r="G17" s="13">
        <f>G14/G5</f>
        <v>0.36691077566880886</v>
      </c>
      <c r="H17" s="2" t="s">
        <v>38</v>
      </c>
      <c r="I17" s="13">
        <f>I14/I5</f>
        <v>0.44510093549975382</v>
      </c>
      <c r="J17" s="2" t="s">
        <v>38</v>
      </c>
      <c r="K17" s="13">
        <f>K14/K5</f>
        <v>0.45779220779220781</v>
      </c>
      <c r="L17" s="2" t="s">
        <v>38</v>
      </c>
    </row>
    <row r="18" spans="1:17" x14ac:dyDescent="0.15">
      <c r="A18" s="92" t="s">
        <v>36</v>
      </c>
      <c r="B18" s="116" t="s">
        <v>32</v>
      </c>
      <c r="C18" s="7" t="s">
        <v>9</v>
      </c>
      <c r="D18" s="12">
        <v>1202</v>
      </c>
      <c r="E18" s="12">
        <v>1308</v>
      </c>
      <c r="F18" s="5">
        <f>(E18/D18-1)*100</f>
        <v>8.8186356073211236</v>
      </c>
      <c r="G18" s="12">
        <v>1357</v>
      </c>
      <c r="H18" s="5">
        <f>(G18/E18-1)*100</f>
        <v>3.7461773700305789</v>
      </c>
      <c r="I18" s="12">
        <v>1377</v>
      </c>
      <c r="J18" s="5">
        <f>(I18/G18-1)*100</f>
        <v>1.4738393515106862</v>
      </c>
      <c r="K18" s="12">
        <v>1467</v>
      </c>
      <c r="L18" s="5">
        <f>(K18/I18-1)*100</f>
        <v>6.5359477124182996</v>
      </c>
    </row>
    <row r="19" spans="1:17" x14ac:dyDescent="0.15">
      <c r="A19" s="93"/>
      <c r="B19" s="93"/>
      <c r="C19" s="7" t="s">
        <v>10</v>
      </c>
      <c r="D19" s="12">
        <v>640</v>
      </c>
      <c r="E19" s="12">
        <v>680</v>
      </c>
      <c r="F19" s="5">
        <f>(E19/D19-1)*100</f>
        <v>6.25</v>
      </c>
      <c r="G19" s="12">
        <v>760</v>
      </c>
      <c r="H19" s="5">
        <f>(G19/E19-1)*100</f>
        <v>11.764705882352944</v>
      </c>
      <c r="I19" s="12">
        <v>889</v>
      </c>
      <c r="J19" s="5">
        <f>(I19/G19-1)*100</f>
        <v>16.973684210526319</v>
      </c>
      <c r="K19" s="12">
        <v>983</v>
      </c>
      <c r="L19" s="5">
        <f>(K19/I19-1)*100</f>
        <v>10.573678290213717</v>
      </c>
    </row>
    <row r="20" spans="1:17" x14ac:dyDescent="0.15">
      <c r="A20" s="93"/>
      <c r="B20" s="94"/>
      <c r="C20" s="9" t="s">
        <v>11</v>
      </c>
      <c r="D20" s="12">
        <f>D18+D19</f>
        <v>1842</v>
      </c>
      <c r="E20" s="12">
        <f>E18+E19</f>
        <v>1988</v>
      </c>
      <c r="F20" s="5">
        <f>(E20/D20-1)*100</f>
        <v>7.9261672095548352</v>
      </c>
      <c r="G20" s="12">
        <f>G18+G19</f>
        <v>2117</v>
      </c>
      <c r="H20" s="5">
        <f>(G20/E20-1)*100</f>
        <v>6.4889336016096477</v>
      </c>
      <c r="I20" s="12">
        <f>I18+I19</f>
        <v>2266</v>
      </c>
      <c r="J20" s="5">
        <f>(I20/G20-1)*100</f>
        <v>7.0382616910722673</v>
      </c>
      <c r="K20" s="12">
        <f>K18+K19</f>
        <v>2450</v>
      </c>
      <c r="L20" s="5">
        <f>(K20/I20-1)*100</f>
        <v>8.1200353045013163</v>
      </c>
    </row>
    <row r="21" spans="1:17" ht="13.5" customHeight="1" x14ac:dyDescent="0.15">
      <c r="A21" s="93"/>
      <c r="B21" s="116" t="s">
        <v>33</v>
      </c>
      <c r="C21" s="7" t="s">
        <v>9</v>
      </c>
      <c r="D21" s="13">
        <f t="shared" ref="D21:E23" si="7">D18/D3</f>
        <v>0.28598620033309541</v>
      </c>
      <c r="E21" s="13">
        <f t="shared" si="7"/>
        <v>0.33147491130258488</v>
      </c>
      <c r="F21" s="2" t="s">
        <v>38</v>
      </c>
      <c r="G21" s="13">
        <f>G18/G3</f>
        <v>0.35440062679550799</v>
      </c>
      <c r="H21" s="2" t="s">
        <v>38</v>
      </c>
      <c r="I21" s="13">
        <f>I18/I3</f>
        <v>0.40251388482899736</v>
      </c>
      <c r="J21" s="2" t="s">
        <v>38</v>
      </c>
      <c r="K21" s="13">
        <f>K18/K3</f>
        <v>0.42167289450991663</v>
      </c>
      <c r="L21" s="2" t="s">
        <v>38</v>
      </c>
    </row>
    <row r="22" spans="1:17" x14ac:dyDescent="0.15">
      <c r="A22" s="93"/>
      <c r="B22" s="93"/>
      <c r="C22" s="7" t="s">
        <v>10</v>
      </c>
      <c r="D22" s="13">
        <f t="shared" si="7"/>
        <v>0.20176544766708701</v>
      </c>
      <c r="E22" s="13">
        <f t="shared" si="7"/>
        <v>0.2378454004896817</v>
      </c>
      <c r="F22" s="2" t="s">
        <v>38</v>
      </c>
      <c r="G22" s="13">
        <f>G19/G4</f>
        <v>0.26554856743535987</v>
      </c>
      <c r="H22" s="2" t="s">
        <v>38</v>
      </c>
      <c r="I22" s="13">
        <f>I19/I4</f>
        <v>0.33270958083832336</v>
      </c>
      <c r="J22" s="2" t="s">
        <v>38</v>
      </c>
      <c r="K22" s="13">
        <f>K19/K4</f>
        <v>0.36665423349496457</v>
      </c>
      <c r="L22" s="2" t="s">
        <v>38</v>
      </c>
    </row>
    <row r="23" spans="1:17" x14ac:dyDescent="0.15">
      <c r="A23" s="94"/>
      <c r="B23" s="94"/>
      <c r="C23" s="9" t="s">
        <v>11</v>
      </c>
      <c r="D23" s="13">
        <f t="shared" si="7"/>
        <v>0.24976271186440677</v>
      </c>
      <c r="E23" s="13">
        <f t="shared" si="7"/>
        <v>0.29213813372520203</v>
      </c>
      <c r="F23" s="2" t="s">
        <v>38</v>
      </c>
      <c r="G23" s="13">
        <f>G20/G5</f>
        <v>0.31639515767448811</v>
      </c>
      <c r="H23" s="2" t="s">
        <v>38</v>
      </c>
      <c r="I23" s="13">
        <f>I20/I5</f>
        <v>0.37190218283275889</v>
      </c>
      <c r="J23" s="2" t="s">
        <v>38</v>
      </c>
      <c r="K23" s="13">
        <f>K20/K5</f>
        <v>0.39772727272727271</v>
      </c>
      <c r="L23" s="2" t="s">
        <v>38</v>
      </c>
    </row>
    <row r="25" spans="1:17" x14ac:dyDescent="0.15">
      <c r="A25" s="97" t="s">
        <v>39</v>
      </c>
      <c r="B25" s="97"/>
      <c r="C25" s="97"/>
      <c r="D25" s="95" t="s">
        <v>30</v>
      </c>
      <c r="E25" s="96"/>
      <c r="F25" s="95" t="s">
        <v>19</v>
      </c>
      <c r="G25" s="96"/>
      <c r="H25" s="95" t="s">
        <v>20</v>
      </c>
      <c r="I25" s="96"/>
      <c r="J25" s="95" t="s">
        <v>21</v>
      </c>
      <c r="K25" s="96"/>
      <c r="L25" s="95" t="s">
        <v>77</v>
      </c>
      <c r="M25" s="96"/>
      <c r="N25" s="95" t="s">
        <v>180</v>
      </c>
      <c r="O25" s="96"/>
      <c r="P25" s="95" t="s">
        <v>226</v>
      </c>
      <c r="Q25" s="96"/>
    </row>
    <row r="26" spans="1:17" x14ac:dyDescent="0.15">
      <c r="A26" s="97"/>
      <c r="B26" s="97"/>
      <c r="C26" s="97"/>
      <c r="D26" s="2" t="s">
        <v>22</v>
      </c>
      <c r="E26" s="2" t="s">
        <v>3</v>
      </c>
      <c r="F26" s="2" t="s">
        <v>22</v>
      </c>
      <c r="G26" s="2" t="s">
        <v>3</v>
      </c>
      <c r="H26" s="2" t="s">
        <v>22</v>
      </c>
      <c r="I26" s="2" t="s">
        <v>3</v>
      </c>
      <c r="J26" s="2" t="s">
        <v>22</v>
      </c>
      <c r="K26" s="2" t="s">
        <v>3</v>
      </c>
      <c r="L26" s="2" t="s">
        <v>22</v>
      </c>
      <c r="M26" s="2" t="s">
        <v>3</v>
      </c>
      <c r="N26" s="2" t="s">
        <v>22</v>
      </c>
      <c r="O26" s="2" t="s">
        <v>3</v>
      </c>
      <c r="P26" s="2" t="s">
        <v>22</v>
      </c>
      <c r="Q26" s="2" t="s">
        <v>3</v>
      </c>
    </row>
    <row r="27" spans="1:17" x14ac:dyDescent="0.15">
      <c r="A27" s="98" t="s">
        <v>34</v>
      </c>
      <c r="B27" s="114"/>
      <c r="C27" s="7" t="s">
        <v>9</v>
      </c>
      <c r="D27" s="12">
        <f>D30+D36+D42</f>
        <v>3281</v>
      </c>
      <c r="E27" s="5">
        <f t="shared" ref="E27:E32" si="8">(D27/K3-1)*100</f>
        <v>-5.6912906007473456</v>
      </c>
      <c r="F27" s="12">
        <f>F30+F36+F42</f>
        <v>3300</v>
      </c>
      <c r="G27" s="5">
        <f t="shared" ref="G27:G32" si="9">(F27/D27-1)*100</f>
        <v>0.57909174032306776</v>
      </c>
      <c r="H27" s="12">
        <f>H30+H36+H42</f>
        <v>3204</v>
      </c>
      <c r="I27" s="5">
        <f t="shared" ref="I27:I32" si="10">(H27/F27-1)*100</f>
        <v>-2.9090909090909056</v>
      </c>
      <c r="J27" s="12">
        <f>J30+J36+J42</f>
        <v>2969</v>
      </c>
      <c r="K27" s="5">
        <f t="shared" ref="K27:K32" si="11">(J27/H27-1)*100</f>
        <v>-7.3345817727840217</v>
      </c>
      <c r="L27" s="108">
        <v>4624</v>
      </c>
      <c r="M27" s="83">
        <f>(L27/J29-1)*100</f>
        <v>-7.8884462151394441</v>
      </c>
      <c r="N27" s="108">
        <v>3972</v>
      </c>
      <c r="O27" s="83">
        <f>(N27/L27-1)*100</f>
        <v>-14.100346020761245</v>
      </c>
      <c r="P27" s="108">
        <v>3790</v>
      </c>
      <c r="Q27" s="83">
        <f>(P27/N27-1)*100</f>
        <v>-4.5820745216515579</v>
      </c>
    </row>
    <row r="28" spans="1:17" x14ac:dyDescent="0.15">
      <c r="A28" s="100"/>
      <c r="B28" s="106"/>
      <c r="C28" s="7" t="s">
        <v>10</v>
      </c>
      <c r="D28" s="12">
        <f>D31+D37+D43</f>
        <v>2466</v>
      </c>
      <c r="E28" s="5">
        <f t="shared" si="8"/>
        <v>-8.019395747855274</v>
      </c>
      <c r="F28" s="12">
        <f>F31+F37+F43</f>
        <v>2454</v>
      </c>
      <c r="G28" s="5">
        <f t="shared" si="9"/>
        <v>-0.48661800486617945</v>
      </c>
      <c r="H28" s="12">
        <f>H31+H37+H43</f>
        <v>2438</v>
      </c>
      <c r="I28" s="5">
        <f t="shared" si="10"/>
        <v>-0.65199674001630292</v>
      </c>
      <c r="J28" s="12">
        <f>J31+J37+J43</f>
        <v>2051</v>
      </c>
      <c r="K28" s="5">
        <f t="shared" si="11"/>
        <v>-15.87366694011485</v>
      </c>
      <c r="L28" s="109"/>
      <c r="M28" s="84"/>
      <c r="N28" s="109"/>
      <c r="O28" s="84"/>
      <c r="P28" s="109"/>
      <c r="Q28" s="84"/>
    </row>
    <row r="29" spans="1:17" x14ac:dyDescent="0.15">
      <c r="A29" s="102"/>
      <c r="B29" s="115"/>
      <c r="C29" s="9" t="s">
        <v>11</v>
      </c>
      <c r="D29" s="12">
        <f>D32+D38+D44</f>
        <v>5747</v>
      </c>
      <c r="E29" s="5">
        <f t="shared" si="8"/>
        <v>-6.7045454545454515</v>
      </c>
      <c r="F29" s="12">
        <f>F32+F38+F44</f>
        <v>5754</v>
      </c>
      <c r="G29" s="5">
        <f t="shared" si="9"/>
        <v>0.12180267965895553</v>
      </c>
      <c r="H29" s="12">
        <f>H32+H38+H44</f>
        <v>5642</v>
      </c>
      <c r="I29" s="5">
        <f t="shared" si="10"/>
        <v>-1.9464720194647178</v>
      </c>
      <c r="J29" s="12">
        <f>J32+J38+J44</f>
        <v>5020</v>
      </c>
      <c r="K29" s="5">
        <f t="shared" si="11"/>
        <v>-11.024459411556187</v>
      </c>
      <c r="L29" s="110"/>
      <c r="M29" s="85"/>
      <c r="N29" s="110"/>
      <c r="O29" s="85"/>
      <c r="P29" s="110"/>
      <c r="Q29" s="85"/>
    </row>
    <row r="30" spans="1:17" x14ac:dyDescent="0.15">
      <c r="A30" s="97" t="s">
        <v>31</v>
      </c>
      <c r="B30" s="116" t="s">
        <v>32</v>
      </c>
      <c r="C30" s="7" t="s">
        <v>9</v>
      </c>
      <c r="D30" s="12">
        <v>282</v>
      </c>
      <c r="E30" s="5">
        <f t="shared" si="8"/>
        <v>-20.33898305084746</v>
      </c>
      <c r="F30" s="12">
        <v>223</v>
      </c>
      <c r="G30" s="5">
        <f t="shared" si="9"/>
        <v>-20.921985815602838</v>
      </c>
      <c r="H30" s="12">
        <v>142</v>
      </c>
      <c r="I30" s="5">
        <f t="shared" si="10"/>
        <v>-36.322869955156953</v>
      </c>
      <c r="J30" s="12">
        <v>79</v>
      </c>
      <c r="K30" s="5">
        <f t="shared" si="11"/>
        <v>-44.366197183098585</v>
      </c>
      <c r="L30" s="108">
        <v>127</v>
      </c>
      <c r="M30" s="83">
        <f>(L30/J32-1)*100</f>
        <v>-44.541484716157207</v>
      </c>
      <c r="N30" s="108">
        <v>71</v>
      </c>
      <c r="O30" s="83">
        <f>(N30/L30-1)*100</f>
        <v>-44.094488188976378</v>
      </c>
      <c r="P30" s="108">
        <v>137</v>
      </c>
      <c r="Q30" s="83">
        <f>(P30/N30-1)*100</f>
        <v>92.957746478873247</v>
      </c>
    </row>
    <row r="31" spans="1:17" x14ac:dyDescent="0.15">
      <c r="A31" s="97"/>
      <c r="B31" s="93"/>
      <c r="C31" s="7" t="s">
        <v>10</v>
      </c>
      <c r="D31" s="12">
        <v>429</v>
      </c>
      <c r="E31" s="5">
        <f t="shared" si="8"/>
        <v>-19.962686567164177</v>
      </c>
      <c r="F31" s="12">
        <v>333</v>
      </c>
      <c r="G31" s="5">
        <f t="shared" si="9"/>
        <v>-22.377622377622373</v>
      </c>
      <c r="H31" s="12">
        <v>487</v>
      </c>
      <c r="I31" s="5">
        <f t="shared" si="10"/>
        <v>46.246246246246244</v>
      </c>
      <c r="J31" s="12">
        <v>150</v>
      </c>
      <c r="K31" s="5">
        <f t="shared" si="11"/>
        <v>-69.199178644763862</v>
      </c>
      <c r="L31" s="109"/>
      <c r="M31" s="84"/>
      <c r="N31" s="109"/>
      <c r="O31" s="84"/>
      <c r="P31" s="109"/>
      <c r="Q31" s="84"/>
    </row>
    <row r="32" spans="1:17" x14ac:dyDescent="0.15">
      <c r="A32" s="97"/>
      <c r="B32" s="94"/>
      <c r="C32" s="9" t="s">
        <v>11</v>
      </c>
      <c r="D32" s="12">
        <f>D30+D31</f>
        <v>711</v>
      </c>
      <c r="E32" s="5">
        <f t="shared" si="8"/>
        <v>-20.112359550561798</v>
      </c>
      <c r="F32" s="12">
        <f>F30+F31</f>
        <v>556</v>
      </c>
      <c r="G32" s="5">
        <f t="shared" si="9"/>
        <v>-21.800281293952185</v>
      </c>
      <c r="H32" s="12">
        <f>H30+H31</f>
        <v>629</v>
      </c>
      <c r="I32" s="5">
        <f t="shared" si="10"/>
        <v>13.129496402877706</v>
      </c>
      <c r="J32" s="12">
        <f>J30+J31</f>
        <v>229</v>
      </c>
      <c r="K32" s="5">
        <f t="shared" si="11"/>
        <v>-63.593004769475357</v>
      </c>
      <c r="L32" s="110"/>
      <c r="M32" s="85"/>
      <c r="N32" s="110"/>
      <c r="O32" s="85"/>
      <c r="P32" s="110"/>
      <c r="Q32" s="85"/>
    </row>
    <row r="33" spans="1:17" x14ac:dyDescent="0.15">
      <c r="A33" s="97"/>
      <c r="B33" s="116" t="s">
        <v>33</v>
      </c>
      <c r="C33" s="7" t="s">
        <v>9</v>
      </c>
      <c r="D33" s="13">
        <f>D30/D27</f>
        <v>8.5949405669003359E-2</v>
      </c>
      <c r="E33" s="2" t="s">
        <v>38</v>
      </c>
      <c r="F33" s="13">
        <f>F30/F27</f>
        <v>6.7575757575757581E-2</v>
      </c>
      <c r="G33" s="2" t="s">
        <v>38</v>
      </c>
      <c r="H33" s="13">
        <f>H30/H27</f>
        <v>4.4319600499375778E-2</v>
      </c>
      <c r="I33" s="2" t="s">
        <v>38</v>
      </c>
      <c r="J33" s="13">
        <f>J30/J27</f>
        <v>2.6608285618053215E-2</v>
      </c>
      <c r="K33" s="2" t="s">
        <v>38</v>
      </c>
      <c r="L33" s="111">
        <f>L30/L27</f>
        <v>2.7465397923875434E-2</v>
      </c>
      <c r="M33" s="92" t="s">
        <v>79</v>
      </c>
      <c r="N33" s="111">
        <f>N30/N27</f>
        <v>1.7875125881168179E-2</v>
      </c>
      <c r="O33" s="92" t="s">
        <v>227</v>
      </c>
      <c r="P33" s="111">
        <f>P30/P27</f>
        <v>3.6147757255936677E-2</v>
      </c>
      <c r="Q33" s="92" t="s">
        <v>227</v>
      </c>
    </row>
    <row r="34" spans="1:17" x14ac:dyDescent="0.15">
      <c r="A34" s="97"/>
      <c r="B34" s="93"/>
      <c r="C34" s="7" t="s">
        <v>10</v>
      </c>
      <c r="D34" s="13">
        <f>D31/D28</f>
        <v>0.17396593673965938</v>
      </c>
      <c r="E34" s="2" t="s">
        <v>38</v>
      </c>
      <c r="F34" s="13">
        <f>F31/F28</f>
        <v>0.13569682151589241</v>
      </c>
      <c r="G34" s="2" t="s">
        <v>38</v>
      </c>
      <c r="H34" s="13">
        <f>H31/H28</f>
        <v>0.19975389663658738</v>
      </c>
      <c r="I34" s="2" t="s">
        <v>38</v>
      </c>
      <c r="J34" s="13">
        <f>J31/J28</f>
        <v>7.3135056070209647E-2</v>
      </c>
      <c r="K34" s="2" t="s">
        <v>38</v>
      </c>
      <c r="L34" s="112"/>
      <c r="M34" s="93"/>
      <c r="N34" s="112"/>
      <c r="O34" s="93"/>
      <c r="P34" s="112"/>
      <c r="Q34" s="93"/>
    </row>
    <row r="35" spans="1:17" x14ac:dyDescent="0.15">
      <c r="A35" s="97"/>
      <c r="B35" s="94"/>
      <c r="C35" s="9" t="s">
        <v>11</v>
      </c>
      <c r="D35" s="13">
        <f>D32/D29</f>
        <v>0.12371672176787889</v>
      </c>
      <c r="E35" s="2" t="s">
        <v>38</v>
      </c>
      <c r="F35" s="13">
        <f>F32/F29</f>
        <v>9.6628432394855759E-2</v>
      </c>
      <c r="G35" s="2" t="s">
        <v>38</v>
      </c>
      <c r="H35" s="13">
        <f>H32/H29</f>
        <v>0.11148528890464374</v>
      </c>
      <c r="I35" s="2" t="s">
        <v>38</v>
      </c>
      <c r="J35" s="13">
        <f>J32/J29</f>
        <v>4.561752988047809E-2</v>
      </c>
      <c r="K35" s="2" t="s">
        <v>38</v>
      </c>
      <c r="L35" s="113"/>
      <c r="M35" s="94"/>
      <c r="N35" s="113"/>
      <c r="O35" s="94"/>
      <c r="P35" s="113"/>
      <c r="Q35" s="94"/>
    </row>
    <row r="36" spans="1:17" x14ac:dyDescent="0.15">
      <c r="A36" s="92" t="s">
        <v>35</v>
      </c>
      <c r="B36" s="116" t="s">
        <v>32</v>
      </c>
      <c r="C36" s="7" t="s">
        <v>9</v>
      </c>
      <c r="D36" s="12">
        <v>1593</v>
      </c>
      <c r="E36" s="5">
        <f>(D36/K12-1)*100</f>
        <v>-3.9203860072376306</v>
      </c>
      <c r="F36" s="12">
        <v>1592</v>
      </c>
      <c r="G36" s="5">
        <f>(F36/D36-1)*100</f>
        <v>-6.2774639045826142E-2</v>
      </c>
      <c r="H36" s="12">
        <v>1465</v>
      </c>
      <c r="I36" s="5">
        <f>(H36/F36-1)*100</f>
        <v>-7.977386934673369</v>
      </c>
      <c r="J36" s="12">
        <v>1317</v>
      </c>
      <c r="K36" s="5">
        <f>(J36/H36-1)*100</f>
        <v>-10.102389078498298</v>
      </c>
      <c r="L36" s="108">
        <v>2025</v>
      </c>
      <c r="M36" s="83">
        <f>(L36/J38-1)*100</f>
        <v>-7.8288575329995442</v>
      </c>
      <c r="N36" s="108">
        <v>1570</v>
      </c>
      <c r="O36" s="83">
        <f>(N36/L36-1)*100</f>
        <v>-22.469135802469133</v>
      </c>
      <c r="P36" s="108">
        <v>1468</v>
      </c>
      <c r="Q36" s="83">
        <f>(P36/N36-1)*100</f>
        <v>-6.4968152866242024</v>
      </c>
    </row>
    <row r="37" spans="1:17" x14ac:dyDescent="0.15">
      <c r="A37" s="93"/>
      <c r="B37" s="93"/>
      <c r="C37" s="7" t="s">
        <v>10</v>
      </c>
      <c r="D37" s="12">
        <v>1118</v>
      </c>
      <c r="E37" s="5">
        <f>(D37/K13-1)*100</f>
        <v>-3.7865748709122182</v>
      </c>
      <c r="F37" s="12">
        <v>1123</v>
      </c>
      <c r="G37" s="5">
        <f>(F37/D37-1)*100</f>
        <v>0.4472271914132353</v>
      </c>
      <c r="H37" s="12">
        <v>925</v>
      </c>
      <c r="I37" s="5">
        <f>(H37/F37-1)*100</f>
        <v>-17.631344612644707</v>
      </c>
      <c r="J37" s="12">
        <v>880</v>
      </c>
      <c r="K37" s="5">
        <f>(J37/H37-1)*100</f>
        <v>-4.8648648648648596</v>
      </c>
      <c r="L37" s="109"/>
      <c r="M37" s="84"/>
      <c r="N37" s="109"/>
      <c r="O37" s="84"/>
      <c r="P37" s="109"/>
      <c r="Q37" s="84"/>
    </row>
    <row r="38" spans="1:17" x14ac:dyDescent="0.15">
      <c r="A38" s="93"/>
      <c r="B38" s="94"/>
      <c r="C38" s="9" t="s">
        <v>11</v>
      </c>
      <c r="D38" s="12">
        <f>D36+D37</f>
        <v>2711</v>
      </c>
      <c r="E38" s="5">
        <f>(D38/K14-1)*100</f>
        <v>-3.8652482269503574</v>
      </c>
      <c r="F38" s="12">
        <f>F36+F37</f>
        <v>2715</v>
      </c>
      <c r="G38" s="5">
        <f>(F38/D38-1)*100</f>
        <v>0.14754703061601315</v>
      </c>
      <c r="H38" s="12">
        <f>H36+H37</f>
        <v>2390</v>
      </c>
      <c r="I38" s="5">
        <f>(H38/F38-1)*100</f>
        <v>-11.970534069981586</v>
      </c>
      <c r="J38" s="12">
        <f>J36+J37</f>
        <v>2197</v>
      </c>
      <c r="K38" s="5">
        <f>(J38/H38-1)*100</f>
        <v>-8.0753138075313817</v>
      </c>
      <c r="L38" s="110"/>
      <c r="M38" s="85"/>
      <c r="N38" s="110"/>
      <c r="O38" s="85"/>
      <c r="P38" s="110"/>
      <c r="Q38" s="85"/>
    </row>
    <row r="39" spans="1:17" x14ac:dyDescent="0.15">
      <c r="A39" s="93"/>
      <c r="B39" s="116" t="s">
        <v>33</v>
      </c>
      <c r="C39" s="7" t="s">
        <v>9</v>
      </c>
      <c r="D39" s="13">
        <f>D36/D27</f>
        <v>0.48552270649192319</v>
      </c>
      <c r="E39" s="2" t="s">
        <v>38</v>
      </c>
      <c r="F39" s="13">
        <f>F36/F27</f>
        <v>0.48242424242424242</v>
      </c>
      <c r="G39" s="2" t="s">
        <v>38</v>
      </c>
      <c r="H39" s="13">
        <f>H36/H27</f>
        <v>0.45724094881398253</v>
      </c>
      <c r="I39" s="2" t="s">
        <v>38</v>
      </c>
      <c r="J39" s="13">
        <f>J36/J27</f>
        <v>0.44358369821488719</v>
      </c>
      <c r="K39" s="2" t="s">
        <v>38</v>
      </c>
      <c r="L39" s="111">
        <f>L36/L27</f>
        <v>0.43793252595155707</v>
      </c>
      <c r="M39" s="92" t="s">
        <v>79</v>
      </c>
      <c r="N39" s="111">
        <f>N36/N27</f>
        <v>0.39526686807653577</v>
      </c>
      <c r="O39" s="92" t="s">
        <v>227</v>
      </c>
      <c r="P39" s="111">
        <f>P36/P27</f>
        <v>0.38733509234828495</v>
      </c>
      <c r="Q39" s="92" t="s">
        <v>227</v>
      </c>
    </row>
    <row r="40" spans="1:17" x14ac:dyDescent="0.15">
      <c r="A40" s="93"/>
      <c r="B40" s="93"/>
      <c r="C40" s="7" t="s">
        <v>10</v>
      </c>
      <c r="D40" s="13">
        <f>D37/D28</f>
        <v>0.45336577453365773</v>
      </c>
      <c r="E40" s="2" t="s">
        <v>38</v>
      </c>
      <c r="F40" s="13">
        <f>F37/F28</f>
        <v>0.45762021189894053</v>
      </c>
      <c r="G40" s="2" t="s">
        <v>38</v>
      </c>
      <c r="H40" s="13">
        <f>H37/H28</f>
        <v>0.37940935192780967</v>
      </c>
      <c r="I40" s="2" t="s">
        <v>38</v>
      </c>
      <c r="J40" s="13">
        <f>J37/J28</f>
        <v>0.42905899561189664</v>
      </c>
      <c r="K40" s="2" t="s">
        <v>38</v>
      </c>
      <c r="L40" s="112"/>
      <c r="M40" s="93"/>
      <c r="N40" s="112"/>
      <c r="O40" s="93"/>
      <c r="P40" s="112"/>
      <c r="Q40" s="93"/>
    </row>
    <row r="41" spans="1:17" x14ac:dyDescent="0.15">
      <c r="A41" s="94"/>
      <c r="B41" s="94"/>
      <c r="C41" s="9" t="s">
        <v>11</v>
      </c>
      <c r="D41" s="13">
        <f>D38/D29</f>
        <v>0.47172437793631461</v>
      </c>
      <c r="E41" s="2" t="s">
        <v>38</v>
      </c>
      <c r="F41" s="13">
        <f>F38/F29</f>
        <v>0.47184567257559956</v>
      </c>
      <c r="G41" s="2" t="s">
        <v>38</v>
      </c>
      <c r="H41" s="13">
        <f>H38/H29</f>
        <v>0.42360864941510101</v>
      </c>
      <c r="I41" s="2" t="s">
        <v>38</v>
      </c>
      <c r="J41" s="13">
        <f>J38/J29</f>
        <v>0.43764940239043826</v>
      </c>
      <c r="K41" s="2" t="s">
        <v>38</v>
      </c>
      <c r="L41" s="113"/>
      <c r="M41" s="94"/>
      <c r="N41" s="113"/>
      <c r="O41" s="94"/>
      <c r="P41" s="113"/>
      <c r="Q41" s="94"/>
    </row>
    <row r="42" spans="1:17" x14ac:dyDescent="0.15">
      <c r="A42" s="92" t="s">
        <v>36</v>
      </c>
      <c r="B42" s="116" t="s">
        <v>32</v>
      </c>
      <c r="C42" s="7" t="s">
        <v>9</v>
      </c>
      <c r="D42" s="12">
        <v>1406</v>
      </c>
      <c r="E42" s="5">
        <f>(D42/K18-1)*100</f>
        <v>-4.1581458759372918</v>
      </c>
      <c r="F42" s="12">
        <v>1485</v>
      </c>
      <c r="G42" s="5">
        <f>(F42/D42-1)*100</f>
        <v>5.6187766714082432</v>
      </c>
      <c r="H42" s="12">
        <v>1597</v>
      </c>
      <c r="I42" s="5">
        <f>(H42/F42-1)*100</f>
        <v>7.5420875420875388</v>
      </c>
      <c r="J42" s="12">
        <v>1573</v>
      </c>
      <c r="K42" s="5">
        <f>(J42/H42-1)*100</f>
        <v>-1.5028177833437684</v>
      </c>
      <c r="L42" s="108">
        <v>2471</v>
      </c>
      <c r="M42" s="83">
        <f>(L42/J44-1)*100</f>
        <v>-4.741711642251345</v>
      </c>
      <c r="N42" s="108">
        <v>2326</v>
      </c>
      <c r="O42" s="83">
        <f>(N42/L42-1)*100</f>
        <v>-5.8680696074463796</v>
      </c>
      <c r="P42" s="108">
        <v>2181</v>
      </c>
      <c r="Q42" s="83">
        <f>(P42/N42-1)*100</f>
        <v>-6.2338779019776469</v>
      </c>
    </row>
    <row r="43" spans="1:17" x14ac:dyDescent="0.15">
      <c r="A43" s="93"/>
      <c r="B43" s="93"/>
      <c r="C43" s="7" t="s">
        <v>10</v>
      </c>
      <c r="D43" s="12">
        <v>919</v>
      </c>
      <c r="E43" s="5">
        <f>(D43/K19-1)*100</f>
        <v>-6.5106815869786399</v>
      </c>
      <c r="F43" s="12">
        <v>998</v>
      </c>
      <c r="G43" s="5">
        <f>(F43/D43-1)*100</f>
        <v>8.596300326441785</v>
      </c>
      <c r="H43" s="12">
        <v>1026</v>
      </c>
      <c r="I43" s="5">
        <f>(H43/F43-1)*100</f>
        <v>2.8056112224448926</v>
      </c>
      <c r="J43" s="12">
        <v>1021</v>
      </c>
      <c r="K43" s="5">
        <f>(J43/H43-1)*100</f>
        <v>-0.4873294346978585</v>
      </c>
      <c r="L43" s="109"/>
      <c r="M43" s="84"/>
      <c r="N43" s="109"/>
      <c r="O43" s="84"/>
      <c r="P43" s="109"/>
      <c r="Q43" s="84"/>
    </row>
    <row r="44" spans="1:17" x14ac:dyDescent="0.15">
      <c r="A44" s="93"/>
      <c r="B44" s="94"/>
      <c r="C44" s="9" t="s">
        <v>11</v>
      </c>
      <c r="D44" s="12">
        <f>D42+D43</f>
        <v>2325</v>
      </c>
      <c r="E44" s="5">
        <f>(D44/K20-1)*100</f>
        <v>-5.1020408163265252</v>
      </c>
      <c r="F44" s="12">
        <f>F42+F43</f>
        <v>2483</v>
      </c>
      <c r="G44" s="5">
        <f>(F44/D44-1)*100</f>
        <v>6.795698924731175</v>
      </c>
      <c r="H44" s="12">
        <f>H42+H43</f>
        <v>2623</v>
      </c>
      <c r="I44" s="5">
        <f>(H44/F44-1)*100</f>
        <v>5.6383407168747457</v>
      </c>
      <c r="J44" s="12">
        <f>J42+J43</f>
        <v>2594</v>
      </c>
      <c r="K44" s="5">
        <f>(J44/H44-1)*100</f>
        <v>-1.1056042699199353</v>
      </c>
      <c r="L44" s="110"/>
      <c r="M44" s="85"/>
      <c r="N44" s="110"/>
      <c r="O44" s="85"/>
      <c r="P44" s="110"/>
      <c r="Q44" s="85"/>
    </row>
    <row r="45" spans="1:17" x14ac:dyDescent="0.15">
      <c r="A45" s="93"/>
      <c r="B45" s="116" t="s">
        <v>33</v>
      </c>
      <c r="C45" s="7" t="s">
        <v>9</v>
      </c>
      <c r="D45" s="13">
        <f>D42/D27</f>
        <v>0.42852788783907347</v>
      </c>
      <c r="E45" s="2" t="s">
        <v>38</v>
      </c>
      <c r="F45" s="13">
        <f>F42/F27</f>
        <v>0.45</v>
      </c>
      <c r="G45" s="2" t="s">
        <v>38</v>
      </c>
      <c r="H45" s="13">
        <f>H42/H27</f>
        <v>0.49843945068664169</v>
      </c>
      <c r="I45" s="2" t="s">
        <v>38</v>
      </c>
      <c r="J45" s="13">
        <f>J42/J27</f>
        <v>0.52980801616705964</v>
      </c>
      <c r="K45" s="2" t="s">
        <v>38</v>
      </c>
      <c r="L45" s="111">
        <f>L42/L27</f>
        <v>0.53438581314878897</v>
      </c>
      <c r="M45" s="92" t="s">
        <v>79</v>
      </c>
      <c r="N45" s="111">
        <f>N42/N27</f>
        <v>0.58559919436052366</v>
      </c>
      <c r="O45" s="92" t="s">
        <v>227</v>
      </c>
      <c r="P45" s="111">
        <f>P42/P27</f>
        <v>0.57546174142480211</v>
      </c>
      <c r="Q45" s="92" t="s">
        <v>227</v>
      </c>
    </row>
    <row r="46" spans="1:17" x14ac:dyDescent="0.15">
      <c r="A46" s="93"/>
      <c r="B46" s="93"/>
      <c r="C46" s="7" t="s">
        <v>10</v>
      </c>
      <c r="D46" s="13">
        <f>D43/D28</f>
        <v>0.37266828872668289</v>
      </c>
      <c r="E46" s="2" t="s">
        <v>38</v>
      </c>
      <c r="F46" s="13">
        <f>F43/F28</f>
        <v>0.40668296658516706</v>
      </c>
      <c r="G46" s="2" t="s">
        <v>38</v>
      </c>
      <c r="H46" s="13">
        <f>H43/H28</f>
        <v>0.42083675143560295</v>
      </c>
      <c r="I46" s="2" t="s">
        <v>38</v>
      </c>
      <c r="J46" s="13">
        <f>J43/J28</f>
        <v>0.49780594831789371</v>
      </c>
      <c r="K46" s="2" t="s">
        <v>38</v>
      </c>
      <c r="L46" s="112"/>
      <c r="M46" s="93"/>
      <c r="N46" s="112"/>
      <c r="O46" s="93"/>
      <c r="P46" s="112"/>
      <c r="Q46" s="93"/>
    </row>
    <row r="47" spans="1:17" x14ac:dyDescent="0.15">
      <c r="A47" s="94"/>
      <c r="B47" s="94"/>
      <c r="C47" s="9" t="s">
        <v>11</v>
      </c>
      <c r="D47" s="13">
        <f>D44/D29</f>
        <v>0.40455890029580649</v>
      </c>
      <c r="E47" s="2" t="s">
        <v>38</v>
      </c>
      <c r="F47" s="13">
        <f>F44/F29</f>
        <v>0.43152589502954464</v>
      </c>
      <c r="G47" s="2" t="s">
        <v>38</v>
      </c>
      <c r="H47" s="13">
        <f>H44/H29</f>
        <v>0.46490606168025522</v>
      </c>
      <c r="I47" s="2" t="s">
        <v>38</v>
      </c>
      <c r="J47" s="13">
        <f>J44/J29</f>
        <v>0.51673306772908367</v>
      </c>
      <c r="K47" s="2" t="s">
        <v>38</v>
      </c>
      <c r="L47" s="113"/>
      <c r="M47" s="94"/>
      <c r="N47" s="113"/>
      <c r="O47" s="94"/>
      <c r="P47" s="113"/>
      <c r="Q47" s="94"/>
    </row>
    <row r="49" spans="1:1" x14ac:dyDescent="0.15">
      <c r="A49" t="s">
        <v>228</v>
      </c>
    </row>
  </sheetData>
  <mergeCells count="75">
    <mergeCell ref="P33:P35"/>
    <mergeCell ref="Q33:Q35"/>
    <mergeCell ref="P45:P47"/>
    <mergeCell ref="Q45:Q47"/>
    <mergeCell ref="P36:P38"/>
    <mergeCell ref="Q36:Q38"/>
    <mergeCell ref="P39:P41"/>
    <mergeCell ref="Q39:Q41"/>
    <mergeCell ref="P42:P44"/>
    <mergeCell ref="Q42:Q44"/>
    <mergeCell ref="P25:Q25"/>
    <mergeCell ref="P27:P29"/>
    <mergeCell ref="Q27:Q29"/>
    <mergeCell ref="P30:P32"/>
    <mergeCell ref="Q30:Q32"/>
    <mergeCell ref="N33:N35"/>
    <mergeCell ref="O33:O35"/>
    <mergeCell ref="N45:N47"/>
    <mergeCell ref="O45:O47"/>
    <mergeCell ref="N36:N38"/>
    <mergeCell ref="O36:O38"/>
    <mergeCell ref="N39:N41"/>
    <mergeCell ref="O39:O41"/>
    <mergeCell ref="N42:N44"/>
    <mergeCell ref="O42:O44"/>
    <mergeCell ref="N25:O25"/>
    <mergeCell ref="N27:N29"/>
    <mergeCell ref="O27:O29"/>
    <mergeCell ref="N30:N32"/>
    <mergeCell ref="O30:O32"/>
    <mergeCell ref="A36:A41"/>
    <mergeCell ref="B36:B38"/>
    <mergeCell ref="B39:B41"/>
    <mergeCell ref="A42:A47"/>
    <mergeCell ref="B42:B44"/>
    <mergeCell ref="B45:B47"/>
    <mergeCell ref="A3:B5"/>
    <mergeCell ref="B12:B14"/>
    <mergeCell ref="K1:L1"/>
    <mergeCell ref="A1:C2"/>
    <mergeCell ref="E1:F1"/>
    <mergeCell ref="G1:H1"/>
    <mergeCell ref="I1:J1"/>
    <mergeCell ref="B6:B8"/>
    <mergeCell ref="A6:A11"/>
    <mergeCell ref="B9:B11"/>
    <mergeCell ref="J25:K25"/>
    <mergeCell ref="A25:C26"/>
    <mergeCell ref="A12:A17"/>
    <mergeCell ref="A18:A23"/>
    <mergeCell ref="B15:B17"/>
    <mergeCell ref="B18:B20"/>
    <mergeCell ref="D25:E25"/>
    <mergeCell ref="F25:G25"/>
    <mergeCell ref="H25:I25"/>
    <mergeCell ref="B21:B23"/>
    <mergeCell ref="A27:B29"/>
    <mergeCell ref="A30:A35"/>
    <mergeCell ref="B30:B32"/>
    <mergeCell ref="B33:B35"/>
    <mergeCell ref="L33:L35"/>
    <mergeCell ref="L36:L38"/>
    <mergeCell ref="L39:L41"/>
    <mergeCell ref="L42:L44"/>
    <mergeCell ref="L45:L47"/>
    <mergeCell ref="L25:M25"/>
    <mergeCell ref="L27:L29"/>
    <mergeCell ref="L30:L32"/>
    <mergeCell ref="M27:M29"/>
    <mergeCell ref="M30:M32"/>
    <mergeCell ref="M33:M35"/>
    <mergeCell ref="M36:M38"/>
    <mergeCell ref="M39:M41"/>
    <mergeCell ref="M42:M44"/>
    <mergeCell ref="M45:M47"/>
  </mergeCells>
  <phoneticPr fontId="2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O297"/>
  <sheetViews>
    <sheetView tabSelected="1" zoomScale="96" zoomScaleNormal="96" workbookViewId="0">
      <pane xSplit="1" ySplit="4" topLeftCell="B274" activePane="bottomRight" state="frozen"/>
      <selection pane="topRight" activeCell="B1" sqref="B1"/>
      <selection pane="bottomLeft" activeCell="A5" sqref="A5"/>
      <selection pane="bottomRight" activeCell="H276" sqref="H276:H277"/>
    </sheetView>
  </sheetViews>
  <sheetFormatPr defaultRowHeight="13.5" x14ac:dyDescent="0.15"/>
  <cols>
    <col min="1" max="1" width="9.5" bestFit="1" customWidth="1"/>
    <col min="2" max="2" width="5.5" bestFit="1" customWidth="1"/>
    <col min="3" max="10" width="6.625" customWidth="1"/>
    <col min="11" max="14" width="5.125" customWidth="1"/>
  </cols>
  <sheetData>
    <row r="1" spans="1:14" ht="34.5" customHeight="1" x14ac:dyDescent="0.15">
      <c r="A1" s="144" t="s">
        <v>219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ht="18.7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140" t="s">
        <v>220</v>
      </c>
      <c r="L2" s="140"/>
      <c r="M2" s="140"/>
      <c r="N2" s="140"/>
    </row>
    <row r="3" spans="1:14" ht="24" customHeight="1" x14ac:dyDescent="0.15">
      <c r="A3" s="145" t="s">
        <v>195</v>
      </c>
      <c r="B3" s="145" t="s">
        <v>196</v>
      </c>
      <c r="C3" s="145" t="s">
        <v>201</v>
      </c>
      <c r="D3" s="145"/>
      <c r="E3" s="145"/>
      <c r="F3" s="145"/>
      <c r="G3" s="145" t="s">
        <v>199</v>
      </c>
      <c r="H3" s="145"/>
      <c r="I3" s="145"/>
      <c r="J3" s="145"/>
      <c r="K3" s="145" t="s">
        <v>200</v>
      </c>
      <c r="L3" s="145"/>
      <c r="M3" s="145"/>
      <c r="N3" s="145"/>
    </row>
    <row r="4" spans="1:14" ht="24" customHeight="1" x14ac:dyDescent="0.15">
      <c r="A4" s="145"/>
      <c r="B4" s="145"/>
      <c r="C4" s="37" t="s">
        <v>197</v>
      </c>
      <c r="D4" s="37" t="s">
        <v>23</v>
      </c>
      <c r="E4" s="37" t="s">
        <v>24</v>
      </c>
      <c r="F4" s="37" t="s">
        <v>198</v>
      </c>
      <c r="G4" s="37" t="s">
        <v>197</v>
      </c>
      <c r="H4" s="37" t="s">
        <v>23</v>
      </c>
      <c r="I4" s="37" t="s">
        <v>24</v>
      </c>
      <c r="J4" s="37" t="s">
        <v>198</v>
      </c>
      <c r="K4" s="37" t="s">
        <v>197</v>
      </c>
      <c r="L4" s="37" t="s">
        <v>23</v>
      </c>
      <c r="M4" s="37" t="s">
        <v>24</v>
      </c>
      <c r="N4" s="37" t="s">
        <v>198</v>
      </c>
    </row>
    <row r="5" spans="1:14" ht="23.1" customHeight="1" x14ac:dyDescent="0.15">
      <c r="A5" s="145" t="s">
        <v>209</v>
      </c>
      <c r="B5" s="35" t="s">
        <v>204</v>
      </c>
      <c r="C5" s="40">
        <f>D5+E5</f>
        <v>8988</v>
      </c>
      <c r="D5" s="41">
        <f t="shared" ref="D5:F6" si="0">H5+L5</f>
        <v>4374</v>
      </c>
      <c r="E5" s="41">
        <f t="shared" si="0"/>
        <v>4614</v>
      </c>
      <c r="F5" s="42">
        <f t="shared" si="0"/>
        <v>3323</v>
      </c>
      <c r="G5" s="40">
        <f t="shared" ref="G5:G21" si="1">H5+I5</f>
        <v>8935</v>
      </c>
      <c r="H5" s="41">
        <v>4357</v>
      </c>
      <c r="I5" s="41">
        <v>4578</v>
      </c>
      <c r="J5" s="42">
        <v>3301</v>
      </c>
      <c r="K5" s="40">
        <f>L5+M5</f>
        <v>53</v>
      </c>
      <c r="L5" s="41">
        <v>17</v>
      </c>
      <c r="M5" s="41">
        <v>36</v>
      </c>
      <c r="N5" s="42">
        <v>22</v>
      </c>
    </row>
    <row r="6" spans="1:14" ht="23.1" customHeight="1" x14ac:dyDescent="0.15">
      <c r="A6" s="145"/>
      <c r="B6" s="36" t="s">
        <v>210</v>
      </c>
      <c r="C6" s="56">
        <f>D6+E6</f>
        <v>8967</v>
      </c>
      <c r="D6" s="55">
        <f t="shared" si="0"/>
        <v>4366</v>
      </c>
      <c r="E6" s="55">
        <f t="shared" si="0"/>
        <v>4601</v>
      </c>
      <c r="F6" s="55">
        <f t="shared" si="0"/>
        <v>3320</v>
      </c>
      <c r="G6" s="56">
        <f t="shared" si="1"/>
        <v>8915</v>
      </c>
      <c r="H6" s="39">
        <v>4349</v>
      </c>
      <c r="I6" s="39">
        <v>4566</v>
      </c>
      <c r="J6" s="39">
        <v>3298</v>
      </c>
      <c r="K6" s="56">
        <f>L6+M6</f>
        <v>52</v>
      </c>
      <c r="L6" s="39">
        <v>17</v>
      </c>
      <c r="M6" s="39">
        <v>35</v>
      </c>
      <c r="N6" s="43">
        <v>22</v>
      </c>
    </row>
    <row r="7" spans="1:14" ht="23.1" customHeight="1" x14ac:dyDescent="0.15">
      <c r="A7" s="145"/>
      <c r="B7" s="57" t="s">
        <v>206</v>
      </c>
      <c r="C7" s="38">
        <f>D7+E7</f>
        <v>8966</v>
      </c>
      <c r="D7" s="38">
        <f t="shared" ref="D7:F8" si="2">H7+L7</f>
        <v>4365</v>
      </c>
      <c r="E7" s="38">
        <f t="shared" si="2"/>
        <v>4601</v>
      </c>
      <c r="F7" s="38">
        <f t="shared" si="2"/>
        <v>3318</v>
      </c>
      <c r="G7" s="44">
        <f t="shared" si="1"/>
        <v>8914</v>
      </c>
      <c r="H7" s="38">
        <v>4348</v>
      </c>
      <c r="I7" s="38">
        <v>4566</v>
      </c>
      <c r="J7" s="45">
        <v>3296</v>
      </c>
      <c r="K7" s="44">
        <f>L7+M7</f>
        <v>52</v>
      </c>
      <c r="L7" s="38">
        <v>17</v>
      </c>
      <c r="M7" s="38">
        <v>35</v>
      </c>
      <c r="N7" s="45">
        <v>22</v>
      </c>
    </row>
    <row r="8" spans="1:14" ht="23.1" customHeight="1" x14ac:dyDescent="0.15">
      <c r="A8" s="145"/>
      <c r="B8" s="36" t="s">
        <v>207</v>
      </c>
      <c r="C8" s="56">
        <f>D8+E8</f>
        <v>8943</v>
      </c>
      <c r="D8" s="55">
        <f t="shared" si="2"/>
        <v>4351</v>
      </c>
      <c r="E8" s="55">
        <f t="shared" si="2"/>
        <v>4592</v>
      </c>
      <c r="F8" s="55">
        <f t="shared" si="2"/>
        <v>3322</v>
      </c>
      <c r="G8" s="56">
        <f t="shared" si="1"/>
        <v>8891</v>
      </c>
      <c r="H8" s="39">
        <v>4335</v>
      </c>
      <c r="I8" s="39">
        <v>4556</v>
      </c>
      <c r="J8" s="43">
        <v>3301</v>
      </c>
      <c r="K8" s="56">
        <f>L8+M8</f>
        <v>52</v>
      </c>
      <c r="L8" s="39">
        <v>16</v>
      </c>
      <c r="M8" s="39">
        <v>36</v>
      </c>
      <c r="N8" s="43">
        <v>21</v>
      </c>
    </row>
    <row r="9" spans="1:14" ht="23.1" customHeight="1" x14ac:dyDescent="0.15">
      <c r="A9" s="145"/>
      <c r="B9" s="57" t="s">
        <v>208</v>
      </c>
      <c r="C9" s="47">
        <f>D9+E9</f>
        <v>8928</v>
      </c>
      <c r="D9" s="47">
        <f>H9+L9</f>
        <v>4345</v>
      </c>
      <c r="E9" s="47">
        <f>I9+M9</f>
        <v>4583</v>
      </c>
      <c r="F9" s="48">
        <f>J9+N9</f>
        <v>3317</v>
      </c>
      <c r="G9" s="46">
        <f t="shared" si="1"/>
        <v>8876</v>
      </c>
      <c r="H9" s="47">
        <v>4329</v>
      </c>
      <c r="I9" s="47">
        <v>4547</v>
      </c>
      <c r="J9" s="48">
        <v>3296</v>
      </c>
      <c r="K9" s="46">
        <f>L9+M9</f>
        <v>52</v>
      </c>
      <c r="L9" s="47">
        <v>16</v>
      </c>
      <c r="M9" s="47">
        <v>36</v>
      </c>
      <c r="N9" s="48">
        <v>21</v>
      </c>
    </row>
    <row r="10" spans="1:14" ht="23.1" customHeight="1" x14ac:dyDescent="0.15">
      <c r="A10" s="145" t="s">
        <v>217</v>
      </c>
      <c r="B10" s="58" t="s">
        <v>211</v>
      </c>
      <c r="C10" s="55">
        <f t="shared" ref="C10:C21" si="3">D10+E10</f>
        <v>8919</v>
      </c>
      <c r="D10" s="55">
        <f t="shared" ref="D10:D21" si="4">H10+L10</f>
        <v>4341</v>
      </c>
      <c r="E10" s="55">
        <f t="shared" ref="E10:E21" si="5">I10+M10</f>
        <v>4578</v>
      </c>
      <c r="F10" s="55">
        <f t="shared" ref="F10:F21" si="6">J10+N10</f>
        <v>3309</v>
      </c>
      <c r="G10" s="56">
        <f t="shared" si="1"/>
        <v>8867</v>
      </c>
      <c r="H10" s="50">
        <v>4325</v>
      </c>
      <c r="I10" s="50">
        <v>4542</v>
      </c>
      <c r="J10" s="51">
        <v>3288</v>
      </c>
      <c r="K10" s="49">
        <v>52</v>
      </c>
      <c r="L10" s="50">
        <v>16</v>
      </c>
      <c r="M10" s="50">
        <v>36</v>
      </c>
      <c r="N10" s="51">
        <v>21</v>
      </c>
    </row>
    <row r="11" spans="1:14" ht="22.5" customHeight="1" x14ac:dyDescent="0.15">
      <c r="A11" s="145"/>
      <c r="B11" s="57" t="s">
        <v>212</v>
      </c>
      <c r="C11" s="38">
        <f t="shared" si="3"/>
        <v>8911</v>
      </c>
      <c r="D11" s="38">
        <f t="shared" si="4"/>
        <v>4334</v>
      </c>
      <c r="E11" s="38">
        <f t="shared" si="5"/>
        <v>4577</v>
      </c>
      <c r="F11" s="38">
        <f t="shared" si="6"/>
        <v>3311</v>
      </c>
      <c r="G11" s="44">
        <f t="shared" si="1"/>
        <v>8858</v>
      </c>
      <c r="H11" s="38">
        <v>4317</v>
      </c>
      <c r="I11" s="38">
        <v>4541</v>
      </c>
      <c r="J11" s="45">
        <v>3289</v>
      </c>
      <c r="K11" s="44">
        <v>53</v>
      </c>
      <c r="L11" s="38">
        <v>17</v>
      </c>
      <c r="M11" s="38">
        <v>36</v>
      </c>
      <c r="N11" s="45">
        <v>22</v>
      </c>
    </row>
    <row r="12" spans="1:14" ht="22.5" customHeight="1" x14ac:dyDescent="0.15">
      <c r="A12" s="145"/>
      <c r="B12" s="58" t="s">
        <v>213</v>
      </c>
      <c r="C12" s="55">
        <f t="shared" si="3"/>
        <v>8903</v>
      </c>
      <c r="D12" s="55">
        <f t="shared" si="4"/>
        <v>4326</v>
      </c>
      <c r="E12" s="55">
        <f t="shared" si="5"/>
        <v>4577</v>
      </c>
      <c r="F12" s="55">
        <f t="shared" si="6"/>
        <v>3312</v>
      </c>
      <c r="G12" s="56">
        <f t="shared" si="1"/>
        <v>8855</v>
      </c>
      <c r="H12" s="39">
        <v>4312</v>
      </c>
      <c r="I12" s="39">
        <v>4543</v>
      </c>
      <c r="J12" s="43">
        <v>3294</v>
      </c>
      <c r="K12" s="59">
        <v>48</v>
      </c>
      <c r="L12" s="39">
        <v>14</v>
      </c>
      <c r="M12" s="39">
        <v>34</v>
      </c>
      <c r="N12" s="43">
        <v>18</v>
      </c>
    </row>
    <row r="13" spans="1:14" ht="22.5" customHeight="1" x14ac:dyDescent="0.15">
      <c r="A13" s="145"/>
      <c r="B13" s="57" t="s">
        <v>214</v>
      </c>
      <c r="C13" s="38">
        <f t="shared" si="3"/>
        <v>8883</v>
      </c>
      <c r="D13" s="38">
        <f t="shared" si="4"/>
        <v>4312</v>
      </c>
      <c r="E13" s="38">
        <f t="shared" si="5"/>
        <v>4571</v>
      </c>
      <c r="F13" s="38">
        <f t="shared" si="6"/>
        <v>3313</v>
      </c>
      <c r="G13" s="44">
        <f t="shared" si="1"/>
        <v>8834</v>
      </c>
      <c r="H13" s="38">
        <v>4298</v>
      </c>
      <c r="I13" s="38">
        <v>4536</v>
      </c>
      <c r="J13" s="45">
        <v>3295</v>
      </c>
      <c r="K13" s="62">
        <f t="shared" ref="K13:K24" si="7">L13+M13</f>
        <v>49</v>
      </c>
      <c r="L13" s="60">
        <v>14</v>
      </c>
      <c r="M13" s="60">
        <v>35</v>
      </c>
      <c r="N13" s="61">
        <v>18</v>
      </c>
    </row>
    <row r="14" spans="1:14" ht="22.5" customHeight="1" x14ac:dyDescent="0.15">
      <c r="A14" s="145"/>
      <c r="B14" s="58" t="s">
        <v>215</v>
      </c>
      <c r="C14" s="55">
        <f t="shared" si="3"/>
        <v>8851</v>
      </c>
      <c r="D14" s="55">
        <f t="shared" si="4"/>
        <v>4298</v>
      </c>
      <c r="E14" s="55">
        <f t="shared" si="5"/>
        <v>4553</v>
      </c>
      <c r="F14" s="55">
        <f t="shared" si="6"/>
        <v>3313</v>
      </c>
      <c r="G14" s="56">
        <f t="shared" si="1"/>
        <v>8802</v>
      </c>
      <c r="H14" s="55">
        <v>4284</v>
      </c>
      <c r="I14" s="55">
        <v>4518</v>
      </c>
      <c r="J14" s="43">
        <v>3294</v>
      </c>
      <c r="K14" s="63">
        <f t="shared" si="7"/>
        <v>49</v>
      </c>
      <c r="L14" s="55">
        <v>14</v>
      </c>
      <c r="M14" s="55">
        <v>35</v>
      </c>
      <c r="N14" s="64">
        <v>19</v>
      </c>
    </row>
    <row r="15" spans="1:14" ht="22.5" customHeight="1" x14ac:dyDescent="0.15">
      <c r="A15" s="145"/>
      <c r="B15" s="57" t="s">
        <v>216</v>
      </c>
      <c r="C15" s="38">
        <f t="shared" si="3"/>
        <v>8842</v>
      </c>
      <c r="D15" s="38">
        <f t="shared" si="4"/>
        <v>4297</v>
      </c>
      <c r="E15" s="38">
        <f t="shared" si="5"/>
        <v>4545</v>
      </c>
      <c r="F15" s="38">
        <f t="shared" si="6"/>
        <v>3310</v>
      </c>
      <c r="G15" s="44">
        <f t="shared" si="1"/>
        <v>8793</v>
      </c>
      <c r="H15" s="60">
        <v>4283</v>
      </c>
      <c r="I15" s="60">
        <v>4510</v>
      </c>
      <c r="J15" s="61">
        <v>3291</v>
      </c>
      <c r="K15" s="62">
        <f t="shared" si="7"/>
        <v>49</v>
      </c>
      <c r="L15" s="60">
        <v>14</v>
      </c>
      <c r="M15" s="60">
        <v>35</v>
      </c>
      <c r="N15" s="61">
        <v>19</v>
      </c>
    </row>
    <row r="16" spans="1:14" ht="22.5" customHeight="1" x14ac:dyDescent="0.15">
      <c r="A16" s="145"/>
      <c r="B16" s="58" t="s">
        <v>202</v>
      </c>
      <c r="C16" s="55">
        <f t="shared" si="3"/>
        <v>8831</v>
      </c>
      <c r="D16" s="55">
        <f t="shared" si="4"/>
        <v>4290</v>
      </c>
      <c r="E16" s="55">
        <f t="shared" si="5"/>
        <v>4541</v>
      </c>
      <c r="F16" s="55">
        <f t="shared" si="6"/>
        <v>3304</v>
      </c>
      <c r="G16" s="56">
        <f t="shared" si="1"/>
        <v>8784</v>
      </c>
      <c r="H16" s="65">
        <v>4277</v>
      </c>
      <c r="I16" s="65">
        <v>4507</v>
      </c>
      <c r="J16" s="64">
        <v>3286</v>
      </c>
      <c r="K16" s="66">
        <f t="shared" si="7"/>
        <v>47</v>
      </c>
      <c r="L16" s="67">
        <v>13</v>
      </c>
      <c r="M16" s="67">
        <v>34</v>
      </c>
      <c r="N16" s="64">
        <v>18</v>
      </c>
    </row>
    <row r="17" spans="1:14" ht="22.5" customHeight="1" x14ac:dyDescent="0.15">
      <c r="A17" s="145"/>
      <c r="B17" s="57" t="s">
        <v>203</v>
      </c>
      <c r="C17" s="38">
        <f t="shared" si="3"/>
        <v>8805</v>
      </c>
      <c r="D17" s="38">
        <f t="shared" si="4"/>
        <v>4277</v>
      </c>
      <c r="E17" s="38">
        <f t="shared" si="5"/>
        <v>4528</v>
      </c>
      <c r="F17" s="38">
        <f t="shared" si="6"/>
        <v>3299</v>
      </c>
      <c r="G17" s="44">
        <f t="shared" si="1"/>
        <v>8758</v>
      </c>
      <c r="H17" s="60">
        <v>4264</v>
      </c>
      <c r="I17" s="60">
        <v>4494</v>
      </c>
      <c r="J17" s="61">
        <v>3280</v>
      </c>
      <c r="K17" s="62">
        <f t="shared" si="7"/>
        <v>47</v>
      </c>
      <c r="L17" s="60">
        <v>13</v>
      </c>
      <c r="M17" s="60">
        <v>34</v>
      </c>
      <c r="N17" s="61">
        <v>19</v>
      </c>
    </row>
    <row r="18" spans="1:14" ht="22.5" customHeight="1" x14ac:dyDescent="0.15">
      <c r="A18" s="145"/>
      <c r="B18" s="58" t="s">
        <v>205</v>
      </c>
      <c r="C18" s="55">
        <f t="shared" si="3"/>
        <v>8799</v>
      </c>
      <c r="D18" s="55">
        <f t="shared" si="4"/>
        <v>4277</v>
      </c>
      <c r="E18" s="55">
        <f t="shared" si="5"/>
        <v>4522</v>
      </c>
      <c r="F18" s="55">
        <f t="shared" si="6"/>
        <v>3293</v>
      </c>
      <c r="G18" s="56">
        <f t="shared" si="1"/>
        <v>8752</v>
      </c>
      <c r="H18" s="65">
        <v>4264</v>
      </c>
      <c r="I18" s="65">
        <v>4488</v>
      </c>
      <c r="J18" s="64">
        <v>3274</v>
      </c>
      <c r="K18" s="66">
        <f t="shared" si="7"/>
        <v>47</v>
      </c>
      <c r="L18" s="67">
        <v>13</v>
      </c>
      <c r="M18" s="67">
        <v>34</v>
      </c>
      <c r="N18" s="52">
        <v>19</v>
      </c>
    </row>
    <row r="19" spans="1:14" ht="22.5" customHeight="1" x14ac:dyDescent="0.15">
      <c r="A19" s="145"/>
      <c r="B19" s="57" t="s">
        <v>206</v>
      </c>
      <c r="C19" s="38">
        <f t="shared" si="3"/>
        <v>8779</v>
      </c>
      <c r="D19" s="38">
        <f t="shared" si="4"/>
        <v>4265</v>
      </c>
      <c r="E19" s="38">
        <f t="shared" si="5"/>
        <v>4514</v>
      </c>
      <c r="F19" s="38">
        <f t="shared" si="6"/>
        <v>3298</v>
      </c>
      <c r="G19" s="44">
        <f t="shared" si="1"/>
        <v>8736</v>
      </c>
      <c r="H19" s="60">
        <v>4254</v>
      </c>
      <c r="I19" s="60">
        <v>4482</v>
      </c>
      <c r="J19" s="61">
        <v>3280</v>
      </c>
      <c r="K19" s="62">
        <f t="shared" si="7"/>
        <v>43</v>
      </c>
      <c r="L19" s="60">
        <v>11</v>
      </c>
      <c r="M19" s="60">
        <v>32</v>
      </c>
      <c r="N19" s="61">
        <v>18</v>
      </c>
    </row>
    <row r="20" spans="1:14" ht="22.5" customHeight="1" x14ac:dyDescent="0.15">
      <c r="A20" s="145"/>
      <c r="B20" s="58" t="s">
        <v>207</v>
      </c>
      <c r="C20" s="55">
        <f t="shared" si="3"/>
        <v>8772</v>
      </c>
      <c r="D20" s="55">
        <f t="shared" si="4"/>
        <v>4263</v>
      </c>
      <c r="E20" s="55">
        <f t="shared" si="5"/>
        <v>4509</v>
      </c>
      <c r="F20" s="55">
        <f t="shared" si="6"/>
        <v>3294</v>
      </c>
      <c r="G20" s="56">
        <f t="shared" si="1"/>
        <v>8730</v>
      </c>
      <c r="H20" s="67">
        <v>4253</v>
      </c>
      <c r="I20" s="67">
        <v>4477</v>
      </c>
      <c r="J20" s="64">
        <v>3277</v>
      </c>
      <c r="K20" s="66">
        <f t="shared" si="7"/>
        <v>42</v>
      </c>
      <c r="L20" s="67">
        <v>10</v>
      </c>
      <c r="M20" s="67">
        <v>32</v>
      </c>
      <c r="N20" s="64">
        <v>17</v>
      </c>
    </row>
    <row r="21" spans="1:14" ht="22.5" customHeight="1" x14ac:dyDescent="0.15">
      <c r="A21" s="145"/>
      <c r="B21" s="57" t="s">
        <v>208</v>
      </c>
      <c r="C21" s="46">
        <f t="shared" si="3"/>
        <v>8745</v>
      </c>
      <c r="D21" s="47">
        <f t="shared" si="4"/>
        <v>4253</v>
      </c>
      <c r="E21" s="47">
        <f t="shared" si="5"/>
        <v>4492</v>
      </c>
      <c r="F21" s="48">
        <f t="shared" si="6"/>
        <v>3291</v>
      </c>
      <c r="G21" s="46">
        <f t="shared" si="1"/>
        <v>8703</v>
      </c>
      <c r="H21" s="68">
        <v>4243</v>
      </c>
      <c r="I21" s="68">
        <v>4460</v>
      </c>
      <c r="J21" s="69">
        <v>3274</v>
      </c>
      <c r="K21" s="70">
        <f t="shared" si="7"/>
        <v>42</v>
      </c>
      <c r="L21" s="68">
        <v>10</v>
      </c>
      <c r="M21" s="68">
        <v>32</v>
      </c>
      <c r="N21" s="69">
        <v>17</v>
      </c>
    </row>
    <row r="22" spans="1:14" ht="22.5" customHeight="1" x14ac:dyDescent="0.15">
      <c r="A22" s="141" t="s">
        <v>221</v>
      </c>
      <c r="B22" s="58" t="s">
        <v>211</v>
      </c>
      <c r="C22" s="55">
        <f t="shared" ref="C22:C33" si="8">D22+E22</f>
        <v>8720</v>
      </c>
      <c r="D22" s="55">
        <f t="shared" ref="D22:D33" si="9">H22+L22</f>
        <v>4238</v>
      </c>
      <c r="E22" s="55">
        <f t="shared" ref="E22:E33" si="10">I22+M22</f>
        <v>4482</v>
      </c>
      <c r="F22" s="55">
        <f t="shared" ref="F22:F33" si="11">J22+N22</f>
        <v>3287</v>
      </c>
      <c r="G22" s="56">
        <f t="shared" ref="G22:G33" si="12">H22+I22</f>
        <v>8676</v>
      </c>
      <c r="H22" s="50">
        <v>4226</v>
      </c>
      <c r="I22" s="50">
        <v>4450</v>
      </c>
      <c r="J22" s="51">
        <v>3268</v>
      </c>
      <c r="K22" s="66">
        <f t="shared" si="7"/>
        <v>44</v>
      </c>
      <c r="L22" s="50">
        <v>12</v>
      </c>
      <c r="M22" s="50">
        <v>32</v>
      </c>
      <c r="N22" s="51">
        <v>19</v>
      </c>
    </row>
    <row r="23" spans="1:14" ht="22.5" customHeight="1" x14ac:dyDescent="0.15">
      <c r="A23" s="142"/>
      <c r="B23" s="57" t="s">
        <v>212</v>
      </c>
      <c r="C23" s="38">
        <f t="shared" si="8"/>
        <v>8683</v>
      </c>
      <c r="D23" s="38">
        <f t="shared" si="9"/>
        <v>4220</v>
      </c>
      <c r="E23" s="38">
        <f t="shared" si="10"/>
        <v>4463</v>
      </c>
      <c r="F23" s="38">
        <f t="shared" si="11"/>
        <v>3275</v>
      </c>
      <c r="G23" s="44">
        <f t="shared" si="12"/>
        <v>8642</v>
      </c>
      <c r="H23" s="38">
        <v>4211</v>
      </c>
      <c r="I23" s="38">
        <v>4431</v>
      </c>
      <c r="J23" s="45">
        <v>3259</v>
      </c>
      <c r="K23" s="62">
        <f t="shared" si="7"/>
        <v>41</v>
      </c>
      <c r="L23" s="38">
        <v>9</v>
      </c>
      <c r="M23" s="38">
        <v>32</v>
      </c>
      <c r="N23" s="45">
        <v>16</v>
      </c>
    </row>
    <row r="24" spans="1:14" ht="22.5" customHeight="1" x14ac:dyDescent="0.15">
      <c r="A24" s="142"/>
      <c r="B24" s="58" t="s">
        <v>213</v>
      </c>
      <c r="C24" s="55">
        <f t="shared" si="8"/>
        <v>8670</v>
      </c>
      <c r="D24" s="55">
        <f t="shared" si="9"/>
        <v>4217</v>
      </c>
      <c r="E24" s="55">
        <f t="shared" si="10"/>
        <v>4453</v>
      </c>
      <c r="F24" s="55">
        <f t="shared" si="11"/>
        <v>3276</v>
      </c>
      <c r="G24" s="56">
        <f t="shared" si="12"/>
        <v>8630</v>
      </c>
      <c r="H24" s="39">
        <v>4207</v>
      </c>
      <c r="I24" s="39">
        <v>4423</v>
      </c>
      <c r="J24" s="43">
        <v>3261</v>
      </c>
      <c r="K24" s="71">
        <f t="shared" si="7"/>
        <v>40</v>
      </c>
      <c r="L24" s="39">
        <v>10</v>
      </c>
      <c r="M24" s="39">
        <v>30</v>
      </c>
      <c r="N24" s="43">
        <v>15</v>
      </c>
    </row>
    <row r="25" spans="1:14" ht="22.5" customHeight="1" x14ac:dyDescent="0.15">
      <c r="A25" s="142"/>
      <c r="B25" s="57" t="s">
        <v>214</v>
      </c>
      <c r="C25" s="38">
        <f t="shared" si="8"/>
        <v>8642</v>
      </c>
      <c r="D25" s="38">
        <f t="shared" si="9"/>
        <v>4201</v>
      </c>
      <c r="E25" s="38">
        <f t="shared" si="10"/>
        <v>4441</v>
      </c>
      <c r="F25" s="38">
        <f t="shared" si="11"/>
        <v>3275</v>
      </c>
      <c r="G25" s="44">
        <f t="shared" si="12"/>
        <v>8600</v>
      </c>
      <c r="H25" s="38">
        <v>4189</v>
      </c>
      <c r="I25" s="38">
        <v>4411</v>
      </c>
      <c r="J25" s="45">
        <v>3258</v>
      </c>
      <c r="K25" s="62">
        <f t="shared" ref="K25:K36" si="13">L25+M25</f>
        <v>42</v>
      </c>
      <c r="L25" s="60">
        <v>12</v>
      </c>
      <c r="M25" s="60">
        <v>30</v>
      </c>
      <c r="N25" s="61">
        <v>17</v>
      </c>
    </row>
    <row r="26" spans="1:14" ht="22.5" customHeight="1" x14ac:dyDescent="0.15">
      <c r="A26" s="142"/>
      <c r="B26" s="58" t="s">
        <v>215</v>
      </c>
      <c r="C26" s="55">
        <f t="shared" si="8"/>
        <v>8633</v>
      </c>
      <c r="D26" s="55">
        <f t="shared" si="9"/>
        <v>4202</v>
      </c>
      <c r="E26" s="55">
        <f t="shared" si="10"/>
        <v>4431</v>
      </c>
      <c r="F26" s="55">
        <f t="shared" si="11"/>
        <v>3275</v>
      </c>
      <c r="G26" s="56">
        <f t="shared" si="12"/>
        <v>8591</v>
      </c>
      <c r="H26" s="55">
        <v>4190</v>
      </c>
      <c r="I26" s="55">
        <v>4401</v>
      </c>
      <c r="J26" s="43">
        <v>3258</v>
      </c>
      <c r="K26" s="63">
        <f t="shared" si="13"/>
        <v>42</v>
      </c>
      <c r="L26" s="55">
        <v>12</v>
      </c>
      <c r="M26" s="55">
        <v>30</v>
      </c>
      <c r="N26" s="64">
        <v>17</v>
      </c>
    </row>
    <row r="27" spans="1:14" ht="22.5" customHeight="1" x14ac:dyDescent="0.15">
      <c r="A27" s="142"/>
      <c r="B27" s="57" t="s">
        <v>216</v>
      </c>
      <c r="C27" s="38">
        <f t="shared" si="8"/>
        <v>8637</v>
      </c>
      <c r="D27" s="38">
        <f t="shared" si="9"/>
        <v>4207</v>
      </c>
      <c r="E27" s="38">
        <f t="shared" si="10"/>
        <v>4430</v>
      </c>
      <c r="F27" s="38">
        <f t="shared" si="11"/>
        <v>3276</v>
      </c>
      <c r="G27" s="44">
        <f t="shared" si="12"/>
        <v>8595</v>
      </c>
      <c r="H27" s="60">
        <v>4195</v>
      </c>
      <c r="I27" s="60">
        <v>4400</v>
      </c>
      <c r="J27" s="61">
        <v>3259</v>
      </c>
      <c r="K27" s="62">
        <f t="shared" si="13"/>
        <v>42</v>
      </c>
      <c r="L27" s="60">
        <v>12</v>
      </c>
      <c r="M27" s="60">
        <v>30</v>
      </c>
      <c r="N27" s="61">
        <v>17</v>
      </c>
    </row>
    <row r="28" spans="1:14" ht="22.5" customHeight="1" x14ac:dyDescent="0.15">
      <c r="A28" s="142"/>
      <c r="B28" s="58" t="s">
        <v>202</v>
      </c>
      <c r="C28" s="55">
        <f t="shared" si="8"/>
        <v>8628</v>
      </c>
      <c r="D28" s="55">
        <f t="shared" si="9"/>
        <v>4203</v>
      </c>
      <c r="E28" s="55">
        <f t="shared" si="10"/>
        <v>4425</v>
      </c>
      <c r="F28" s="55">
        <f t="shared" si="11"/>
        <v>3278</v>
      </c>
      <c r="G28" s="56">
        <f t="shared" si="12"/>
        <v>8586</v>
      </c>
      <c r="H28" s="65">
        <v>4191</v>
      </c>
      <c r="I28" s="65">
        <v>4395</v>
      </c>
      <c r="J28" s="64">
        <v>3261</v>
      </c>
      <c r="K28" s="66">
        <f t="shared" si="13"/>
        <v>42</v>
      </c>
      <c r="L28" s="67">
        <v>12</v>
      </c>
      <c r="M28" s="67">
        <v>30</v>
      </c>
      <c r="N28" s="64">
        <v>17</v>
      </c>
    </row>
    <row r="29" spans="1:14" ht="22.5" customHeight="1" x14ac:dyDescent="0.15">
      <c r="A29" s="142"/>
      <c r="B29" s="57" t="s">
        <v>203</v>
      </c>
      <c r="C29" s="38">
        <f t="shared" si="8"/>
        <v>8622</v>
      </c>
      <c r="D29" s="38">
        <f t="shared" si="9"/>
        <v>4196</v>
      </c>
      <c r="E29" s="38">
        <f t="shared" si="10"/>
        <v>4426</v>
      </c>
      <c r="F29" s="38">
        <f t="shared" si="11"/>
        <v>3274</v>
      </c>
      <c r="G29" s="44">
        <f t="shared" si="12"/>
        <v>8580</v>
      </c>
      <c r="H29" s="60">
        <v>4184</v>
      </c>
      <c r="I29" s="60">
        <v>4396</v>
      </c>
      <c r="J29" s="61">
        <v>3258</v>
      </c>
      <c r="K29" s="62">
        <f t="shared" si="13"/>
        <v>42</v>
      </c>
      <c r="L29" s="60">
        <v>12</v>
      </c>
      <c r="M29" s="60">
        <v>30</v>
      </c>
      <c r="N29" s="61">
        <v>16</v>
      </c>
    </row>
    <row r="30" spans="1:14" ht="22.5" customHeight="1" x14ac:dyDescent="0.15">
      <c r="A30" s="142"/>
      <c r="B30" s="58" t="s">
        <v>205</v>
      </c>
      <c r="C30" s="55">
        <f t="shared" si="8"/>
        <v>8626</v>
      </c>
      <c r="D30" s="55">
        <f t="shared" si="9"/>
        <v>4198</v>
      </c>
      <c r="E30" s="55">
        <f t="shared" si="10"/>
        <v>4428</v>
      </c>
      <c r="F30" s="55">
        <f t="shared" si="11"/>
        <v>3270</v>
      </c>
      <c r="G30" s="56">
        <f t="shared" si="12"/>
        <v>8584</v>
      </c>
      <c r="H30" s="65">
        <v>4186</v>
      </c>
      <c r="I30" s="65">
        <v>4398</v>
      </c>
      <c r="J30" s="64">
        <v>3254</v>
      </c>
      <c r="K30" s="66">
        <f t="shared" si="13"/>
        <v>42</v>
      </c>
      <c r="L30" s="67">
        <v>12</v>
      </c>
      <c r="M30" s="67">
        <v>30</v>
      </c>
      <c r="N30" s="52">
        <v>16</v>
      </c>
    </row>
    <row r="31" spans="1:14" ht="22.5" customHeight="1" x14ac:dyDescent="0.15">
      <c r="A31" s="142"/>
      <c r="B31" s="57" t="s">
        <v>206</v>
      </c>
      <c r="C31" s="38">
        <f t="shared" si="8"/>
        <v>8609</v>
      </c>
      <c r="D31" s="38">
        <f t="shared" si="9"/>
        <v>4187</v>
      </c>
      <c r="E31" s="38">
        <f t="shared" si="10"/>
        <v>4422</v>
      </c>
      <c r="F31" s="38">
        <f t="shared" si="11"/>
        <v>3267</v>
      </c>
      <c r="G31" s="44">
        <f t="shared" si="12"/>
        <v>8568</v>
      </c>
      <c r="H31" s="60">
        <v>4176</v>
      </c>
      <c r="I31" s="60">
        <v>4392</v>
      </c>
      <c r="J31" s="61">
        <v>3253</v>
      </c>
      <c r="K31" s="62">
        <f t="shared" si="13"/>
        <v>41</v>
      </c>
      <c r="L31" s="60">
        <v>11</v>
      </c>
      <c r="M31" s="60">
        <v>30</v>
      </c>
      <c r="N31" s="61">
        <v>14</v>
      </c>
    </row>
    <row r="32" spans="1:14" ht="22.5" customHeight="1" x14ac:dyDescent="0.15">
      <c r="A32" s="142"/>
      <c r="B32" s="58" t="s">
        <v>207</v>
      </c>
      <c r="C32" s="55">
        <f t="shared" si="8"/>
        <v>8585</v>
      </c>
      <c r="D32" s="55">
        <f t="shared" si="9"/>
        <v>4173</v>
      </c>
      <c r="E32" s="55">
        <f t="shared" si="10"/>
        <v>4412</v>
      </c>
      <c r="F32" s="55">
        <f t="shared" si="11"/>
        <v>3261</v>
      </c>
      <c r="G32" s="56">
        <f t="shared" si="12"/>
        <v>8544</v>
      </c>
      <c r="H32" s="67">
        <v>4162</v>
      </c>
      <c r="I32" s="67">
        <v>4382</v>
      </c>
      <c r="J32" s="64">
        <v>3247</v>
      </c>
      <c r="K32" s="66">
        <f t="shared" si="13"/>
        <v>41</v>
      </c>
      <c r="L32" s="67">
        <v>11</v>
      </c>
      <c r="M32" s="67">
        <v>30</v>
      </c>
      <c r="N32" s="64">
        <v>14</v>
      </c>
    </row>
    <row r="33" spans="1:14" ht="22.5" customHeight="1" x14ac:dyDescent="0.15">
      <c r="A33" s="143"/>
      <c r="B33" s="57" t="s">
        <v>208</v>
      </c>
      <c r="C33" s="46">
        <f t="shared" si="8"/>
        <v>8567</v>
      </c>
      <c r="D33" s="47">
        <f t="shared" si="9"/>
        <v>4162</v>
      </c>
      <c r="E33" s="47">
        <f t="shared" si="10"/>
        <v>4405</v>
      </c>
      <c r="F33" s="48">
        <f t="shared" si="11"/>
        <v>3259</v>
      </c>
      <c r="G33" s="46">
        <f t="shared" si="12"/>
        <v>8526</v>
      </c>
      <c r="H33" s="68">
        <v>4151</v>
      </c>
      <c r="I33" s="68">
        <v>4375</v>
      </c>
      <c r="J33" s="69">
        <v>3245</v>
      </c>
      <c r="K33" s="70">
        <f t="shared" si="13"/>
        <v>41</v>
      </c>
      <c r="L33" s="68">
        <v>11</v>
      </c>
      <c r="M33" s="68">
        <v>30</v>
      </c>
      <c r="N33" s="69">
        <v>14</v>
      </c>
    </row>
    <row r="34" spans="1:14" ht="22.5" customHeight="1" x14ac:dyDescent="0.15">
      <c r="A34" s="141" t="s">
        <v>222</v>
      </c>
      <c r="B34" s="58" t="s">
        <v>211</v>
      </c>
      <c r="C34" s="55">
        <f t="shared" ref="C34:C45" si="14">D34+E34</f>
        <v>8560</v>
      </c>
      <c r="D34" s="55">
        <f t="shared" ref="D34:D45" si="15">H34+L34</f>
        <v>4157</v>
      </c>
      <c r="E34" s="55">
        <f t="shared" ref="E34:E45" si="16">I34+M34</f>
        <v>4403</v>
      </c>
      <c r="F34" s="55">
        <f t="shared" ref="F34:F45" si="17">J34+N34</f>
        <v>3256</v>
      </c>
      <c r="G34" s="56">
        <f t="shared" ref="G34:G45" si="18">H34+I34</f>
        <v>8521</v>
      </c>
      <c r="H34" s="50">
        <v>4148</v>
      </c>
      <c r="I34" s="50">
        <v>4373</v>
      </c>
      <c r="J34" s="51">
        <v>3243</v>
      </c>
      <c r="K34" s="66">
        <f t="shared" si="13"/>
        <v>39</v>
      </c>
      <c r="L34" s="50">
        <v>9</v>
      </c>
      <c r="M34" s="50">
        <v>30</v>
      </c>
      <c r="N34" s="51">
        <v>13</v>
      </c>
    </row>
    <row r="35" spans="1:14" ht="22.5" customHeight="1" x14ac:dyDescent="0.15">
      <c r="A35" s="142"/>
      <c r="B35" s="57" t="s">
        <v>212</v>
      </c>
      <c r="C35" s="38">
        <f t="shared" si="14"/>
        <v>8544</v>
      </c>
      <c r="D35" s="38">
        <f t="shared" si="15"/>
        <v>4153</v>
      </c>
      <c r="E35" s="38">
        <f t="shared" si="16"/>
        <v>4391</v>
      </c>
      <c r="F35" s="38">
        <f t="shared" si="17"/>
        <v>3250</v>
      </c>
      <c r="G35" s="44">
        <f t="shared" si="18"/>
        <v>8504</v>
      </c>
      <c r="H35" s="38">
        <v>4143</v>
      </c>
      <c r="I35" s="38">
        <v>4361</v>
      </c>
      <c r="J35" s="45">
        <v>3236</v>
      </c>
      <c r="K35" s="62">
        <f t="shared" si="13"/>
        <v>40</v>
      </c>
      <c r="L35" s="38">
        <v>10</v>
      </c>
      <c r="M35" s="38">
        <v>30</v>
      </c>
      <c r="N35" s="45">
        <v>14</v>
      </c>
    </row>
    <row r="36" spans="1:14" ht="22.5" customHeight="1" x14ac:dyDescent="0.15">
      <c r="A36" s="142"/>
      <c r="B36" s="58" t="s">
        <v>213</v>
      </c>
      <c r="C36" s="55">
        <f t="shared" si="14"/>
        <v>8520</v>
      </c>
      <c r="D36" s="55">
        <f t="shared" si="15"/>
        <v>4148</v>
      </c>
      <c r="E36" s="55">
        <f t="shared" si="16"/>
        <v>4372</v>
      </c>
      <c r="F36" s="55">
        <f t="shared" si="17"/>
        <v>3251</v>
      </c>
      <c r="G36" s="56">
        <f t="shared" si="18"/>
        <v>8481</v>
      </c>
      <c r="H36" s="39">
        <v>4138</v>
      </c>
      <c r="I36" s="39">
        <v>4343</v>
      </c>
      <c r="J36" s="43">
        <v>3237</v>
      </c>
      <c r="K36" s="71">
        <f t="shared" si="13"/>
        <v>39</v>
      </c>
      <c r="L36" s="39">
        <v>10</v>
      </c>
      <c r="M36" s="39">
        <v>29</v>
      </c>
      <c r="N36" s="43">
        <v>14</v>
      </c>
    </row>
    <row r="37" spans="1:14" ht="22.5" customHeight="1" x14ac:dyDescent="0.15">
      <c r="A37" s="142"/>
      <c r="B37" s="57" t="s">
        <v>214</v>
      </c>
      <c r="C37" s="38">
        <f t="shared" si="14"/>
        <v>8485</v>
      </c>
      <c r="D37" s="38">
        <f t="shared" si="15"/>
        <v>4123</v>
      </c>
      <c r="E37" s="38">
        <f t="shared" si="16"/>
        <v>4362</v>
      </c>
      <c r="F37" s="38">
        <f t="shared" si="17"/>
        <v>3245</v>
      </c>
      <c r="G37" s="44">
        <f t="shared" si="18"/>
        <v>8448</v>
      </c>
      <c r="H37" s="38">
        <v>4114</v>
      </c>
      <c r="I37" s="38">
        <v>4334</v>
      </c>
      <c r="J37" s="45">
        <v>3233</v>
      </c>
      <c r="K37" s="62">
        <f t="shared" ref="K37:K48" si="19">L37+M37</f>
        <v>37</v>
      </c>
      <c r="L37" s="60">
        <v>9</v>
      </c>
      <c r="M37" s="60">
        <v>28</v>
      </c>
      <c r="N37" s="61">
        <v>12</v>
      </c>
    </row>
    <row r="38" spans="1:14" ht="22.5" customHeight="1" x14ac:dyDescent="0.15">
      <c r="A38" s="142"/>
      <c r="B38" s="58" t="s">
        <v>215</v>
      </c>
      <c r="C38" s="55">
        <f t="shared" si="14"/>
        <v>8443</v>
      </c>
      <c r="D38" s="55">
        <f t="shared" si="15"/>
        <v>4106</v>
      </c>
      <c r="E38" s="55">
        <f t="shared" si="16"/>
        <v>4337</v>
      </c>
      <c r="F38" s="55">
        <f t="shared" si="17"/>
        <v>3239</v>
      </c>
      <c r="G38" s="56">
        <f t="shared" si="18"/>
        <v>8406</v>
      </c>
      <c r="H38" s="55">
        <v>4097</v>
      </c>
      <c r="I38" s="55">
        <v>4309</v>
      </c>
      <c r="J38" s="43">
        <v>3227</v>
      </c>
      <c r="K38" s="63">
        <f t="shared" si="19"/>
        <v>37</v>
      </c>
      <c r="L38" s="55">
        <v>9</v>
      </c>
      <c r="M38" s="55">
        <v>28</v>
      </c>
      <c r="N38" s="64">
        <v>12</v>
      </c>
    </row>
    <row r="39" spans="1:14" ht="22.5" customHeight="1" x14ac:dyDescent="0.15">
      <c r="A39" s="142"/>
      <c r="B39" s="57" t="s">
        <v>216</v>
      </c>
      <c r="C39" s="38">
        <f t="shared" si="14"/>
        <v>8440</v>
      </c>
      <c r="D39" s="38">
        <f t="shared" si="15"/>
        <v>4104</v>
      </c>
      <c r="E39" s="38">
        <f t="shared" si="16"/>
        <v>4336</v>
      </c>
      <c r="F39" s="38">
        <f t="shared" si="17"/>
        <v>3241</v>
      </c>
      <c r="G39" s="44">
        <f t="shared" si="18"/>
        <v>8401</v>
      </c>
      <c r="H39" s="60">
        <v>4092</v>
      </c>
      <c r="I39" s="60">
        <v>4309</v>
      </c>
      <c r="J39" s="61">
        <v>3227</v>
      </c>
      <c r="K39" s="62">
        <f t="shared" si="19"/>
        <v>39</v>
      </c>
      <c r="L39" s="60">
        <v>12</v>
      </c>
      <c r="M39" s="60">
        <v>27</v>
      </c>
      <c r="N39" s="61">
        <v>14</v>
      </c>
    </row>
    <row r="40" spans="1:14" ht="22.5" customHeight="1" x14ac:dyDescent="0.15">
      <c r="A40" s="142"/>
      <c r="B40" s="58" t="s">
        <v>202</v>
      </c>
      <c r="C40" s="55">
        <f t="shared" si="14"/>
        <v>8436</v>
      </c>
      <c r="D40" s="55">
        <f t="shared" si="15"/>
        <v>4103</v>
      </c>
      <c r="E40" s="55">
        <f t="shared" si="16"/>
        <v>4333</v>
      </c>
      <c r="F40" s="55">
        <f t="shared" si="17"/>
        <v>3246</v>
      </c>
      <c r="G40" s="56">
        <f t="shared" si="18"/>
        <v>8397</v>
      </c>
      <c r="H40" s="65">
        <v>4091</v>
      </c>
      <c r="I40" s="65">
        <v>4306</v>
      </c>
      <c r="J40" s="64">
        <v>3232</v>
      </c>
      <c r="K40" s="66">
        <f t="shared" si="19"/>
        <v>39</v>
      </c>
      <c r="L40" s="67">
        <v>12</v>
      </c>
      <c r="M40" s="67">
        <v>27</v>
      </c>
      <c r="N40" s="64">
        <v>14</v>
      </c>
    </row>
    <row r="41" spans="1:14" ht="22.5" customHeight="1" x14ac:dyDescent="0.15">
      <c r="A41" s="142"/>
      <c r="B41" s="57" t="s">
        <v>203</v>
      </c>
      <c r="C41" s="38">
        <f t="shared" si="14"/>
        <v>8425</v>
      </c>
      <c r="D41" s="38">
        <f t="shared" si="15"/>
        <v>4099</v>
      </c>
      <c r="E41" s="38">
        <f t="shared" si="16"/>
        <v>4326</v>
      </c>
      <c r="F41" s="38">
        <f t="shared" si="17"/>
        <v>3247</v>
      </c>
      <c r="G41" s="44">
        <f t="shared" si="18"/>
        <v>8386</v>
      </c>
      <c r="H41" s="60">
        <v>4087</v>
      </c>
      <c r="I41" s="60">
        <v>4299</v>
      </c>
      <c r="J41" s="61">
        <v>3233</v>
      </c>
      <c r="K41" s="62">
        <f t="shared" si="19"/>
        <v>39</v>
      </c>
      <c r="L41" s="60">
        <v>12</v>
      </c>
      <c r="M41" s="60">
        <v>27</v>
      </c>
      <c r="N41" s="61">
        <v>14</v>
      </c>
    </row>
    <row r="42" spans="1:14" ht="22.5" customHeight="1" x14ac:dyDescent="0.15">
      <c r="A42" s="142"/>
      <c r="B42" s="58" t="s">
        <v>205</v>
      </c>
      <c r="C42" s="55">
        <f t="shared" si="14"/>
        <v>8419</v>
      </c>
      <c r="D42" s="55">
        <f t="shared" si="15"/>
        <v>4096</v>
      </c>
      <c r="E42" s="55">
        <f t="shared" si="16"/>
        <v>4323</v>
      </c>
      <c r="F42" s="55">
        <f t="shared" si="17"/>
        <v>3249</v>
      </c>
      <c r="G42" s="56">
        <f t="shared" si="18"/>
        <v>8379</v>
      </c>
      <c r="H42" s="65">
        <v>4084</v>
      </c>
      <c r="I42" s="65">
        <v>4295</v>
      </c>
      <c r="J42" s="64">
        <v>3235</v>
      </c>
      <c r="K42" s="66">
        <f t="shared" si="19"/>
        <v>40</v>
      </c>
      <c r="L42" s="67">
        <v>12</v>
      </c>
      <c r="M42" s="67">
        <v>28</v>
      </c>
      <c r="N42" s="52">
        <v>14</v>
      </c>
    </row>
    <row r="43" spans="1:14" ht="22.5" customHeight="1" x14ac:dyDescent="0.15">
      <c r="A43" s="142"/>
      <c r="B43" s="57" t="s">
        <v>206</v>
      </c>
      <c r="C43" s="38">
        <f t="shared" si="14"/>
        <v>8411</v>
      </c>
      <c r="D43" s="38">
        <f t="shared" si="15"/>
        <v>4097</v>
      </c>
      <c r="E43" s="38">
        <f t="shared" si="16"/>
        <v>4314</v>
      </c>
      <c r="F43" s="38">
        <f t="shared" si="17"/>
        <v>3255</v>
      </c>
      <c r="G43" s="44">
        <f t="shared" si="18"/>
        <v>8372</v>
      </c>
      <c r="H43" s="60">
        <v>4085</v>
      </c>
      <c r="I43" s="60">
        <v>4287</v>
      </c>
      <c r="J43" s="61">
        <v>3241</v>
      </c>
      <c r="K43" s="62">
        <f t="shared" si="19"/>
        <v>39</v>
      </c>
      <c r="L43" s="60">
        <v>12</v>
      </c>
      <c r="M43" s="60">
        <v>27</v>
      </c>
      <c r="N43" s="61">
        <v>14</v>
      </c>
    </row>
    <row r="44" spans="1:14" ht="22.5" customHeight="1" x14ac:dyDescent="0.15">
      <c r="A44" s="142"/>
      <c r="B44" s="58" t="s">
        <v>207</v>
      </c>
      <c r="C44" s="55">
        <f t="shared" si="14"/>
        <v>8404</v>
      </c>
      <c r="D44" s="55">
        <f t="shared" si="15"/>
        <v>4094</v>
      </c>
      <c r="E44" s="55">
        <f t="shared" si="16"/>
        <v>4310</v>
      </c>
      <c r="F44" s="55">
        <f t="shared" si="17"/>
        <v>3255</v>
      </c>
      <c r="G44" s="56">
        <f t="shared" si="18"/>
        <v>8365</v>
      </c>
      <c r="H44" s="67">
        <v>4082</v>
      </c>
      <c r="I44" s="67">
        <v>4283</v>
      </c>
      <c r="J44" s="64">
        <v>3241</v>
      </c>
      <c r="K44" s="66">
        <f t="shared" si="19"/>
        <v>39</v>
      </c>
      <c r="L44" s="67">
        <v>12</v>
      </c>
      <c r="M44" s="67">
        <v>27</v>
      </c>
      <c r="N44" s="64">
        <v>14</v>
      </c>
    </row>
    <row r="45" spans="1:14" ht="22.5" customHeight="1" x14ac:dyDescent="0.15">
      <c r="A45" s="143"/>
      <c r="B45" s="57" t="s">
        <v>208</v>
      </c>
      <c r="C45" s="46">
        <f t="shared" si="14"/>
        <v>8397</v>
      </c>
      <c r="D45" s="47">
        <f t="shared" si="15"/>
        <v>4089</v>
      </c>
      <c r="E45" s="47">
        <f t="shared" si="16"/>
        <v>4308</v>
      </c>
      <c r="F45" s="48">
        <f t="shared" si="17"/>
        <v>3253</v>
      </c>
      <c r="G45" s="46">
        <f t="shared" si="18"/>
        <v>8358</v>
      </c>
      <c r="H45" s="68">
        <v>4077</v>
      </c>
      <c r="I45" s="68">
        <v>4281</v>
      </c>
      <c r="J45" s="69">
        <v>3239</v>
      </c>
      <c r="K45" s="70">
        <f t="shared" si="19"/>
        <v>39</v>
      </c>
      <c r="L45" s="68">
        <v>12</v>
      </c>
      <c r="M45" s="68">
        <v>27</v>
      </c>
      <c r="N45" s="69">
        <v>14</v>
      </c>
    </row>
    <row r="46" spans="1:14" ht="22.5" customHeight="1" x14ac:dyDescent="0.15">
      <c r="A46" s="141" t="s">
        <v>223</v>
      </c>
      <c r="B46" s="58" t="s">
        <v>211</v>
      </c>
      <c r="C46" s="55">
        <f t="shared" ref="C46:C57" si="20">D46+E46</f>
        <v>8389</v>
      </c>
      <c r="D46" s="55">
        <f t="shared" ref="D46:D57" si="21">H46+L46</f>
        <v>4085</v>
      </c>
      <c r="E46" s="55">
        <f t="shared" ref="E46:E57" si="22">I46+M46</f>
        <v>4304</v>
      </c>
      <c r="F46" s="55">
        <f t="shared" ref="F46:F57" si="23">J46+N46</f>
        <v>3251</v>
      </c>
      <c r="G46" s="56">
        <f t="shared" ref="G46:G57" si="24">H46+I46</f>
        <v>8350</v>
      </c>
      <c r="H46" s="50">
        <v>4073</v>
      </c>
      <c r="I46" s="50">
        <v>4277</v>
      </c>
      <c r="J46" s="51">
        <v>3237</v>
      </c>
      <c r="K46" s="66">
        <f t="shared" si="19"/>
        <v>39</v>
      </c>
      <c r="L46" s="50">
        <v>12</v>
      </c>
      <c r="M46" s="50">
        <v>27</v>
      </c>
      <c r="N46" s="51">
        <v>14</v>
      </c>
    </row>
    <row r="47" spans="1:14" ht="22.5" customHeight="1" x14ac:dyDescent="0.15">
      <c r="A47" s="142"/>
      <c r="B47" s="57" t="s">
        <v>212</v>
      </c>
      <c r="C47" s="38">
        <f t="shared" si="20"/>
        <v>8376</v>
      </c>
      <c r="D47" s="38">
        <f t="shared" si="21"/>
        <v>4082</v>
      </c>
      <c r="E47" s="38">
        <f t="shared" si="22"/>
        <v>4294</v>
      </c>
      <c r="F47" s="38">
        <f t="shared" si="23"/>
        <v>3254</v>
      </c>
      <c r="G47" s="44">
        <f t="shared" si="24"/>
        <v>8329</v>
      </c>
      <c r="H47" s="38">
        <v>4062</v>
      </c>
      <c r="I47" s="38">
        <v>4267</v>
      </c>
      <c r="J47" s="45">
        <v>3232</v>
      </c>
      <c r="K47" s="62">
        <f t="shared" si="19"/>
        <v>47</v>
      </c>
      <c r="L47" s="38">
        <v>20</v>
      </c>
      <c r="M47" s="38">
        <v>27</v>
      </c>
      <c r="N47" s="45">
        <v>22</v>
      </c>
    </row>
    <row r="48" spans="1:14" ht="22.5" customHeight="1" x14ac:dyDescent="0.15">
      <c r="A48" s="142"/>
      <c r="B48" s="58" t="s">
        <v>213</v>
      </c>
      <c r="C48" s="55">
        <f t="shared" si="20"/>
        <v>8360</v>
      </c>
      <c r="D48" s="55">
        <f t="shared" si="21"/>
        <v>4076</v>
      </c>
      <c r="E48" s="55">
        <f t="shared" si="22"/>
        <v>4284</v>
      </c>
      <c r="F48" s="55">
        <f t="shared" si="23"/>
        <v>3252</v>
      </c>
      <c r="G48" s="56">
        <f t="shared" si="24"/>
        <v>8309</v>
      </c>
      <c r="H48" s="39">
        <v>4052</v>
      </c>
      <c r="I48" s="39">
        <v>4257</v>
      </c>
      <c r="J48" s="43">
        <v>3226</v>
      </c>
      <c r="K48" s="71">
        <f t="shared" si="19"/>
        <v>51</v>
      </c>
      <c r="L48" s="39">
        <v>24</v>
      </c>
      <c r="M48" s="39">
        <v>27</v>
      </c>
      <c r="N48" s="43">
        <v>26</v>
      </c>
    </row>
    <row r="49" spans="1:15" ht="22.5" customHeight="1" x14ac:dyDescent="0.15">
      <c r="A49" s="142"/>
      <c r="B49" s="57" t="s">
        <v>214</v>
      </c>
      <c r="C49" s="38">
        <f t="shared" si="20"/>
        <v>8307</v>
      </c>
      <c r="D49" s="38">
        <f t="shared" si="21"/>
        <v>4042</v>
      </c>
      <c r="E49" s="38">
        <f t="shared" si="22"/>
        <v>4265</v>
      </c>
      <c r="F49" s="38">
        <f t="shared" si="23"/>
        <v>3242</v>
      </c>
      <c r="G49" s="44">
        <f t="shared" si="24"/>
        <v>8257</v>
      </c>
      <c r="H49" s="38">
        <v>4019</v>
      </c>
      <c r="I49" s="38">
        <v>4238</v>
      </c>
      <c r="J49" s="45">
        <v>3217</v>
      </c>
      <c r="K49" s="62">
        <f t="shared" ref="K49:K57" si="25">L49+M49</f>
        <v>50</v>
      </c>
      <c r="L49" s="60">
        <v>23</v>
      </c>
      <c r="M49" s="60">
        <v>27</v>
      </c>
      <c r="N49" s="61">
        <v>25</v>
      </c>
    </row>
    <row r="50" spans="1:15" ht="22.5" customHeight="1" x14ac:dyDescent="0.15">
      <c r="A50" s="142"/>
      <c r="B50" s="58" t="s">
        <v>215</v>
      </c>
      <c r="C50" s="55">
        <f t="shared" si="20"/>
        <v>8298</v>
      </c>
      <c r="D50" s="55">
        <f t="shared" si="21"/>
        <v>4039</v>
      </c>
      <c r="E50" s="55">
        <f t="shared" si="22"/>
        <v>4259</v>
      </c>
      <c r="F50" s="55">
        <f t="shared" si="23"/>
        <v>3244</v>
      </c>
      <c r="G50" s="56">
        <f t="shared" si="24"/>
        <v>8248</v>
      </c>
      <c r="H50" s="55">
        <v>4016</v>
      </c>
      <c r="I50" s="55">
        <v>4232</v>
      </c>
      <c r="J50" s="43">
        <v>3219</v>
      </c>
      <c r="K50" s="63">
        <f t="shared" si="25"/>
        <v>50</v>
      </c>
      <c r="L50" s="55">
        <v>23</v>
      </c>
      <c r="M50" s="55">
        <v>27</v>
      </c>
      <c r="N50" s="64">
        <v>25</v>
      </c>
    </row>
    <row r="51" spans="1:15" ht="22.5" customHeight="1" x14ac:dyDescent="0.15">
      <c r="A51" s="142"/>
      <c r="B51" s="57" t="s">
        <v>216</v>
      </c>
      <c r="C51" s="38">
        <f t="shared" si="20"/>
        <v>8282</v>
      </c>
      <c r="D51" s="38">
        <f t="shared" si="21"/>
        <v>4030</v>
      </c>
      <c r="E51" s="38">
        <f t="shared" si="22"/>
        <v>4252</v>
      </c>
      <c r="F51" s="38">
        <f t="shared" si="23"/>
        <v>3240</v>
      </c>
      <c r="G51" s="44">
        <f t="shared" si="24"/>
        <v>8233</v>
      </c>
      <c r="H51" s="60">
        <v>4008</v>
      </c>
      <c r="I51" s="60">
        <v>4225</v>
      </c>
      <c r="J51" s="61">
        <v>3216</v>
      </c>
      <c r="K51" s="62">
        <f t="shared" si="25"/>
        <v>49</v>
      </c>
      <c r="L51" s="60">
        <v>22</v>
      </c>
      <c r="M51" s="60">
        <v>27</v>
      </c>
      <c r="N51" s="61">
        <v>24</v>
      </c>
    </row>
    <row r="52" spans="1:15" ht="22.5" customHeight="1" x14ac:dyDescent="0.15">
      <c r="A52" s="142"/>
      <c r="B52" s="58" t="s">
        <v>202</v>
      </c>
      <c r="C52" s="55">
        <f t="shared" si="20"/>
        <v>8264</v>
      </c>
      <c r="D52" s="55">
        <f t="shared" si="21"/>
        <v>4022</v>
      </c>
      <c r="E52" s="55">
        <f t="shared" si="22"/>
        <v>4242</v>
      </c>
      <c r="F52" s="55">
        <f t="shared" si="23"/>
        <v>3238</v>
      </c>
      <c r="G52" s="56">
        <f t="shared" si="24"/>
        <v>8215</v>
      </c>
      <c r="H52" s="65">
        <v>4000</v>
      </c>
      <c r="I52" s="65">
        <v>4215</v>
      </c>
      <c r="J52" s="64">
        <v>3214</v>
      </c>
      <c r="K52" s="66">
        <f t="shared" si="25"/>
        <v>49</v>
      </c>
      <c r="L52" s="67">
        <v>22</v>
      </c>
      <c r="M52" s="67">
        <v>27</v>
      </c>
      <c r="N52" s="64">
        <v>24</v>
      </c>
    </row>
    <row r="53" spans="1:15" ht="22.5" customHeight="1" x14ac:dyDescent="0.15">
      <c r="A53" s="142"/>
      <c r="B53" s="57" t="s">
        <v>203</v>
      </c>
      <c r="C53" s="38">
        <f t="shared" si="20"/>
        <v>8244</v>
      </c>
      <c r="D53" s="38">
        <f t="shared" si="21"/>
        <v>4016</v>
      </c>
      <c r="E53" s="38">
        <f t="shared" si="22"/>
        <v>4228</v>
      </c>
      <c r="F53" s="38">
        <f t="shared" si="23"/>
        <v>3229</v>
      </c>
      <c r="G53" s="44">
        <f t="shared" si="24"/>
        <v>8197</v>
      </c>
      <c r="H53" s="60">
        <v>3995</v>
      </c>
      <c r="I53" s="60">
        <v>4202</v>
      </c>
      <c r="J53" s="61">
        <v>3206</v>
      </c>
      <c r="K53" s="62">
        <f t="shared" si="25"/>
        <v>47</v>
      </c>
      <c r="L53" s="60">
        <v>21</v>
      </c>
      <c r="M53" s="60">
        <v>26</v>
      </c>
      <c r="N53" s="61">
        <v>23</v>
      </c>
    </row>
    <row r="54" spans="1:15" ht="22.5" customHeight="1" x14ac:dyDescent="0.15">
      <c r="A54" s="142"/>
      <c r="B54" s="58" t="s">
        <v>205</v>
      </c>
      <c r="C54" s="55">
        <f t="shared" si="20"/>
        <v>8237</v>
      </c>
      <c r="D54" s="55">
        <f t="shared" si="21"/>
        <v>4012</v>
      </c>
      <c r="E54" s="55">
        <f t="shared" si="22"/>
        <v>4225</v>
      </c>
      <c r="F54" s="55">
        <f t="shared" si="23"/>
        <v>3230</v>
      </c>
      <c r="G54" s="56">
        <f t="shared" si="24"/>
        <v>8191</v>
      </c>
      <c r="H54" s="65">
        <v>3991</v>
      </c>
      <c r="I54" s="65">
        <v>4200</v>
      </c>
      <c r="J54" s="64">
        <v>3207</v>
      </c>
      <c r="K54" s="66">
        <f t="shared" si="25"/>
        <v>46</v>
      </c>
      <c r="L54" s="67">
        <v>21</v>
      </c>
      <c r="M54" s="67">
        <v>25</v>
      </c>
      <c r="N54" s="52">
        <v>23</v>
      </c>
    </row>
    <row r="55" spans="1:15" ht="22.5" customHeight="1" x14ac:dyDescent="0.15">
      <c r="A55" s="142"/>
      <c r="B55" s="57" t="s">
        <v>206</v>
      </c>
      <c r="C55" s="38">
        <f t="shared" si="20"/>
        <v>8218</v>
      </c>
      <c r="D55" s="38">
        <f t="shared" si="21"/>
        <v>4003</v>
      </c>
      <c r="E55" s="38">
        <f t="shared" si="22"/>
        <v>4215</v>
      </c>
      <c r="F55" s="38">
        <f t="shared" si="23"/>
        <v>3227</v>
      </c>
      <c r="G55" s="44">
        <f t="shared" si="24"/>
        <v>8172</v>
      </c>
      <c r="H55" s="60">
        <v>3982</v>
      </c>
      <c r="I55" s="60">
        <v>4190</v>
      </c>
      <c r="J55" s="61">
        <v>3204</v>
      </c>
      <c r="K55" s="62">
        <f t="shared" si="25"/>
        <v>46</v>
      </c>
      <c r="L55" s="60">
        <v>21</v>
      </c>
      <c r="M55" s="60">
        <v>25</v>
      </c>
      <c r="N55" s="61">
        <v>23</v>
      </c>
    </row>
    <row r="56" spans="1:15" ht="22.5" customHeight="1" x14ac:dyDescent="0.15">
      <c r="A56" s="142"/>
      <c r="B56" s="58" t="s">
        <v>207</v>
      </c>
      <c r="C56" s="55">
        <f t="shared" si="20"/>
        <v>8203</v>
      </c>
      <c r="D56" s="55">
        <f t="shared" si="21"/>
        <v>3996</v>
      </c>
      <c r="E56" s="55">
        <f t="shared" si="22"/>
        <v>4207</v>
      </c>
      <c r="F56" s="55">
        <f t="shared" si="23"/>
        <v>3222</v>
      </c>
      <c r="G56" s="56">
        <f t="shared" si="24"/>
        <v>8158</v>
      </c>
      <c r="H56" s="67">
        <v>3976</v>
      </c>
      <c r="I56" s="67">
        <v>4182</v>
      </c>
      <c r="J56" s="64">
        <v>3200</v>
      </c>
      <c r="K56" s="66">
        <f t="shared" si="25"/>
        <v>45</v>
      </c>
      <c r="L56" s="67">
        <v>20</v>
      </c>
      <c r="M56" s="67">
        <v>25</v>
      </c>
      <c r="N56" s="64">
        <v>22</v>
      </c>
    </row>
    <row r="57" spans="1:15" ht="22.5" customHeight="1" x14ac:dyDescent="0.15">
      <c r="A57" s="143"/>
      <c r="B57" s="57" t="s">
        <v>208</v>
      </c>
      <c r="C57" s="44">
        <f t="shared" si="20"/>
        <v>8210</v>
      </c>
      <c r="D57" s="38">
        <f t="shared" si="21"/>
        <v>3999</v>
      </c>
      <c r="E57" s="38">
        <f t="shared" si="22"/>
        <v>4211</v>
      </c>
      <c r="F57" s="45">
        <f t="shared" si="23"/>
        <v>3234</v>
      </c>
      <c r="G57" s="44">
        <f t="shared" si="24"/>
        <v>8159</v>
      </c>
      <c r="H57" s="60">
        <v>3973</v>
      </c>
      <c r="I57" s="60">
        <v>4186</v>
      </c>
      <c r="J57" s="61">
        <v>3206</v>
      </c>
      <c r="K57" s="62">
        <f t="shared" si="25"/>
        <v>51</v>
      </c>
      <c r="L57" s="60">
        <v>26</v>
      </c>
      <c r="M57" s="60">
        <v>25</v>
      </c>
      <c r="N57" s="61">
        <v>28</v>
      </c>
      <c r="O57" s="72"/>
    </row>
    <row r="58" spans="1:15" x14ac:dyDescent="0.15">
      <c r="A58" s="132" t="s">
        <v>224</v>
      </c>
      <c r="B58" s="129" t="s">
        <v>225</v>
      </c>
      <c r="C58" s="139">
        <f>D58+E58</f>
        <v>8195</v>
      </c>
      <c r="D58" s="138">
        <f>H58+L58</f>
        <v>3989</v>
      </c>
      <c r="E58" s="138">
        <f>I58+M58</f>
        <v>4206</v>
      </c>
      <c r="F58" s="129">
        <f>J58+N58</f>
        <v>3236</v>
      </c>
      <c r="G58" s="138">
        <f>H58+I58</f>
        <v>8146</v>
      </c>
      <c r="H58" s="138">
        <v>3965</v>
      </c>
      <c r="I58" s="138">
        <v>4181</v>
      </c>
      <c r="J58" s="138">
        <v>3210</v>
      </c>
      <c r="K58" s="139">
        <f>L58+M58</f>
        <v>49</v>
      </c>
      <c r="L58" s="138">
        <v>24</v>
      </c>
      <c r="M58" s="138">
        <v>25</v>
      </c>
      <c r="N58" s="129">
        <v>26</v>
      </c>
    </row>
    <row r="59" spans="1:15" x14ac:dyDescent="0.15">
      <c r="A59" s="133"/>
      <c r="B59" s="130"/>
      <c r="C59" s="135"/>
      <c r="D59" s="136"/>
      <c r="E59" s="136"/>
      <c r="F59" s="137"/>
      <c r="G59" s="136"/>
      <c r="H59" s="136"/>
      <c r="I59" s="136"/>
      <c r="J59" s="136"/>
      <c r="K59" s="135"/>
      <c r="L59" s="136"/>
      <c r="M59" s="136"/>
      <c r="N59" s="137"/>
    </row>
    <row r="60" spans="1:15" x14ac:dyDescent="0.15">
      <c r="A60" s="133"/>
      <c r="B60" s="131" t="s">
        <v>212</v>
      </c>
      <c r="C60" s="123">
        <f>D60+E60</f>
        <v>8182</v>
      </c>
      <c r="D60" s="125">
        <f>H60+L60</f>
        <v>3984</v>
      </c>
      <c r="E60" s="125">
        <f>I60+M60</f>
        <v>4198</v>
      </c>
      <c r="F60" s="127">
        <f>J60+N60</f>
        <v>3239</v>
      </c>
      <c r="G60" s="125">
        <f>H60+I60</f>
        <v>8133</v>
      </c>
      <c r="H60" s="125">
        <v>3960</v>
      </c>
      <c r="I60" s="125">
        <v>4173</v>
      </c>
      <c r="J60" s="125">
        <v>3213</v>
      </c>
      <c r="K60" s="123">
        <f>L60+M60</f>
        <v>49</v>
      </c>
      <c r="L60" s="125">
        <v>24</v>
      </c>
      <c r="M60" s="125">
        <v>25</v>
      </c>
      <c r="N60" s="127">
        <v>26</v>
      </c>
    </row>
    <row r="61" spans="1:15" x14ac:dyDescent="0.15">
      <c r="A61" s="133"/>
      <c r="B61" s="128"/>
      <c r="C61" s="123"/>
      <c r="D61" s="125"/>
      <c r="E61" s="125"/>
      <c r="F61" s="127"/>
      <c r="G61" s="125"/>
      <c r="H61" s="125"/>
      <c r="I61" s="125"/>
      <c r="J61" s="125"/>
      <c r="K61" s="123"/>
      <c r="L61" s="125"/>
      <c r="M61" s="125"/>
      <c r="N61" s="127"/>
    </row>
    <row r="62" spans="1:15" x14ac:dyDescent="0.15">
      <c r="A62" s="133"/>
      <c r="B62" s="129" t="s">
        <v>213</v>
      </c>
      <c r="C62" s="135">
        <f>D62+E62</f>
        <v>8158</v>
      </c>
      <c r="D62" s="136">
        <f>H62+L62</f>
        <v>3972</v>
      </c>
      <c r="E62" s="136">
        <f>I62+M62</f>
        <v>4186</v>
      </c>
      <c r="F62" s="137">
        <f>J62+N62</f>
        <v>3235</v>
      </c>
      <c r="G62" s="136">
        <f>H62+I62</f>
        <v>8112</v>
      </c>
      <c r="H62" s="136">
        <v>3951</v>
      </c>
      <c r="I62" s="136">
        <v>4161</v>
      </c>
      <c r="J62" s="136">
        <v>3212</v>
      </c>
      <c r="K62" s="135">
        <f>L62+M62</f>
        <v>46</v>
      </c>
      <c r="L62" s="136">
        <v>21</v>
      </c>
      <c r="M62" s="136">
        <v>25</v>
      </c>
      <c r="N62" s="137">
        <v>23</v>
      </c>
    </row>
    <row r="63" spans="1:15" x14ac:dyDescent="0.15">
      <c r="A63" s="133"/>
      <c r="B63" s="130"/>
      <c r="C63" s="135"/>
      <c r="D63" s="136"/>
      <c r="E63" s="136"/>
      <c r="F63" s="137"/>
      <c r="G63" s="136"/>
      <c r="H63" s="136"/>
      <c r="I63" s="136"/>
      <c r="J63" s="136"/>
      <c r="K63" s="135"/>
      <c r="L63" s="136"/>
      <c r="M63" s="136"/>
      <c r="N63" s="137"/>
    </row>
    <row r="64" spans="1:15" x14ac:dyDescent="0.15">
      <c r="A64" s="133"/>
      <c r="B64" s="131" t="s">
        <v>214</v>
      </c>
      <c r="C64" s="123">
        <f>D64+E64</f>
        <v>8114</v>
      </c>
      <c r="D64" s="125">
        <f>H64+L64</f>
        <v>3954</v>
      </c>
      <c r="E64" s="125">
        <f>I64+M64</f>
        <v>4160</v>
      </c>
      <c r="F64" s="127">
        <f>J64+N64</f>
        <v>3230</v>
      </c>
      <c r="G64" s="125">
        <f>H64+I64</f>
        <v>8067</v>
      </c>
      <c r="H64" s="125">
        <v>3932</v>
      </c>
      <c r="I64" s="125">
        <v>4135</v>
      </c>
      <c r="J64" s="125">
        <v>3206</v>
      </c>
      <c r="K64" s="123">
        <f>L64+M64</f>
        <v>47</v>
      </c>
      <c r="L64" s="125">
        <v>22</v>
      </c>
      <c r="M64" s="125">
        <v>25</v>
      </c>
      <c r="N64" s="127">
        <v>24</v>
      </c>
    </row>
    <row r="65" spans="1:14" x14ac:dyDescent="0.15">
      <c r="A65" s="133"/>
      <c r="B65" s="128"/>
      <c r="C65" s="123"/>
      <c r="D65" s="125"/>
      <c r="E65" s="125"/>
      <c r="F65" s="127"/>
      <c r="G65" s="125"/>
      <c r="H65" s="125"/>
      <c r="I65" s="125"/>
      <c r="J65" s="125"/>
      <c r="K65" s="123"/>
      <c r="L65" s="125"/>
      <c r="M65" s="125"/>
      <c r="N65" s="127"/>
    </row>
    <row r="66" spans="1:14" x14ac:dyDescent="0.15">
      <c r="A66" s="133"/>
      <c r="B66" s="129" t="s">
        <v>215</v>
      </c>
      <c r="C66" s="135">
        <f>D66+E66</f>
        <v>8099</v>
      </c>
      <c r="D66" s="136">
        <f>H66+L66</f>
        <v>3945</v>
      </c>
      <c r="E66" s="136">
        <f>I66+M66</f>
        <v>4154</v>
      </c>
      <c r="F66" s="137">
        <f>J66+N66</f>
        <v>3224</v>
      </c>
      <c r="G66" s="136">
        <f>H66+I66</f>
        <v>8052</v>
      </c>
      <c r="H66" s="136">
        <v>3923</v>
      </c>
      <c r="I66" s="136">
        <v>4129</v>
      </c>
      <c r="J66" s="136">
        <v>3200</v>
      </c>
      <c r="K66" s="135">
        <f>L66+M66</f>
        <v>47</v>
      </c>
      <c r="L66" s="136">
        <v>22</v>
      </c>
      <c r="M66" s="136">
        <v>25</v>
      </c>
      <c r="N66" s="137">
        <v>24</v>
      </c>
    </row>
    <row r="67" spans="1:14" x14ac:dyDescent="0.15">
      <c r="A67" s="133"/>
      <c r="B67" s="130"/>
      <c r="C67" s="135"/>
      <c r="D67" s="136"/>
      <c r="E67" s="136"/>
      <c r="F67" s="137"/>
      <c r="G67" s="136"/>
      <c r="H67" s="136"/>
      <c r="I67" s="136"/>
      <c r="J67" s="136"/>
      <c r="K67" s="135"/>
      <c r="L67" s="136"/>
      <c r="M67" s="136"/>
      <c r="N67" s="137"/>
    </row>
    <row r="68" spans="1:14" x14ac:dyDescent="0.15">
      <c r="A68" s="133"/>
      <c r="B68" s="131" t="s">
        <v>216</v>
      </c>
      <c r="C68" s="123">
        <f>D68+E68</f>
        <v>8083</v>
      </c>
      <c r="D68" s="125">
        <f>H68+L68</f>
        <v>3941</v>
      </c>
      <c r="E68" s="125">
        <f>I68+M68</f>
        <v>4142</v>
      </c>
      <c r="F68" s="127">
        <f>J68+N68</f>
        <v>3219</v>
      </c>
      <c r="G68" s="125">
        <f>H68+I68</f>
        <v>8036</v>
      </c>
      <c r="H68" s="125">
        <v>3919</v>
      </c>
      <c r="I68" s="125">
        <v>4117</v>
      </c>
      <c r="J68" s="125">
        <v>3195</v>
      </c>
      <c r="K68" s="123">
        <f>L68+M68</f>
        <v>47</v>
      </c>
      <c r="L68" s="125">
        <v>22</v>
      </c>
      <c r="M68" s="125">
        <v>25</v>
      </c>
      <c r="N68" s="127">
        <v>24</v>
      </c>
    </row>
    <row r="69" spans="1:14" x14ac:dyDescent="0.15">
      <c r="A69" s="133"/>
      <c r="B69" s="128"/>
      <c r="C69" s="123"/>
      <c r="D69" s="125"/>
      <c r="E69" s="125"/>
      <c r="F69" s="127"/>
      <c r="G69" s="125"/>
      <c r="H69" s="125"/>
      <c r="I69" s="125"/>
      <c r="J69" s="125"/>
      <c r="K69" s="123"/>
      <c r="L69" s="125"/>
      <c r="M69" s="125"/>
      <c r="N69" s="127"/>
    </row>
    <row r="70" spans="1:14" x14ac:dyDescent="0.15">
      <c r="A70" s="133"/>
      <c r="B70" s="129" t="s">
        <v>202</v>
      </c>
      <c r="C70" s="135">
        <f>D70+E70</f>
        <v>8077</v>
      </c>
      <c r="D70" s="136">
        <f>H70+L70</f>
        <v>3943</v>
      </c>
      <c r="E70" s="136">
        <f>I70+M70</f>
        <v>4134</v>
      </c>
      <c r="F70" s="137">
        <f>J70+N70</f>
        <v>3216</v>
      </c>
      <c r="G70" s="136">
        <f>H70+I70</f>
        <v>8031</v>
      </c>
      <c r="H70" s="136">
        <v>3921</v>
      </c>
      <c r="I70" s="136">
        <v>4110</v>
      </c>
      <c r="J70" s="136">
        <v>3193</v>
      </c>
      <c r="K70" s="135">
        <f>L70+M70</f>
        <v>46</v>
      </c>
      <c r="L70" s="136">
        <v>22</v>
      </c>
      <c r="M70" s="136">
        <v>24</v>
      </c>
      <c r="N70" s="137">
        <v>23</v>
      </c>
    </row>
    <row r="71" spans="1:14" x14ac:dyDescent="0.15">
      <c r="A71" s="133"/>
      <c r="B71" s="130"/>
      <c r="C71" s="135"/>
      <c r="D71" s="136"/>
      <c r="E71" s="136"/>
      <c r="F71" s="137"/>
      <c r="G71" s="136"/>
      <c r="H71" s="136"/>
      <c r="I71" s="136"/>
      <c r="J71" s="136"/>
      <c r="K71" s="135"/>
      <c r="L71" s="136"/>
      <c r="M71" s="136"/>
      <c r="N71" s="137"/>
    </row>
    <row r="72" spans="1:14" x14ac:dyDescent="0.15">
      <c r="A72" s="133"/>
      <c r="B72" s="131" t="s">
        <v>203</v>
      </c>
      <c r="C72" s="123">
        <f>D72+E72</f>
        <v>8062</v>
      </c>
      <c r="D72" s="125">
        <f>H72+L72</f>
        <v>3929</v>
      </c>
      <c r="E72" s="125">
        <f>I72+M72</f>
        <v>4133</v>
      </c>
      <c r="F72" s="127">
        <f>J72+N72</f>
        <v>3213</v>
      </c>
      <c r="G72" s="125">
        <f>H72+I72</f>
        <v>8018</v>
      </c>
      <c r="H72" s="125">
        <v>3909</v>
      </c>
      <c r="I72" s="125">
        <v>4109</v>
      </c>
      <c r="J72" s="125">
        <v>3192</v>
      </c>
      <c r="K72" s="123">
        <f>L72+M72</f>
        <v>44</v>
      </c>
      <c r="L72" s="125">
        <v>20</v>
      </c>
      <c r="M72" s="125">
        <v>24</v>
      </c>
      <c r="N72" s="127">
        <v>21</v>
      </c>
    </row>
    <row r="73" spans="1:14" x14ac:dyDescent="0.15">
      <c r="A73" s="133"/>
      <c r="B73" s="128"/>
      <c r="C73" s="123"/>
      <c r="D73" s="125"/>
      <c r="E73" s="125"/>
      <c r="F73" s="127"/>
      <c r="G73" s="125"/>
      <c r="H73" s="125"/>
      <c r="I73" s="125"/>
      <c r="J73" s="125"/>
      <c r="K73" s="123"/>
      <c r="L73" s="125"/>
      <c r="M73" s="125"/>
      <c r="N73" s="127"/>
    </row>
    <row r="74" spans="1:14" x14ac:dyDescent="0.15">
      <c r="A74" s="133"/>
      <c r="B74" s="129" t="s">
        <v>205</v>
      </c>
      <c r="C74" s="135">
        <f>D74+E74</f>
        <v>8062</v>
      </c>
      <c r="D74" s="136">
        <f>H74+L74</f>
        <v>3930</v>
      </c>
      <c r="E74" s="136">
        <f>I74+M74</f>
        <v>4132</v>
      </c>
      <c r="F74" s="137">
        <f>J74+N74</f>
        <v>3217</v>
      </c>
      <c r="G74" s="136">
        <f>H74+I74</f>
        <v>8013</v>
      </c>
      <c r="H74" s="136">
        <v>3905</v>
      </c>
      <c r="I74" s="136">
        <v>4108</v>
      </c>
      <c r="J74" s="136">
        <v>3191</v>
      </c>
      <c r="K74" s="135">
        <f>L74+M74</f>
        <v>49</v>
      </c>
      <c r="L74" s="136">
        <v>25</v>
      </c>
      <c r="M74" s="136">
        <v>24</v>
      </c>
      <c r="N74" s="137">
        <v>26</v>
      </c>
    </row>
    <row r="75" spans="1:14" x14ac:dyDescent="0.15">
      <c r="A75" s="133"/>
      <c r="B75" s="130"/>
      <c r="C75" s="135"/>
      <c r="D75" s="136"/>
      <c r="E75" s="136"/>
      <c r="F75" s="137"/>
      <c r="G75" s="136"/>
      <c r="H75" s="136"/>
      <c r="I75" s="136"/>
      <c r="J75" s="136"/>
      <c r="K75" s="135"/>
      <c r="L75" s="136"/>
      <c r="M75" s="136"/>
      <c r="N75" s="137"/>
    </row>
    <row r="76" spans="1:14" x14ac:dyDescent="0.15">
      <c r="A76" s="133"/>
      <c r="B76" s="131" t="s">
        <v>206</v>
      </c>
      <c r="C76" s="123">
        <f>D76+E76</f>
        <v>8049</v>
      </c>
      <c r="D76" s="125">
        <f>H76+L76</f>
        <v>3923</v>
      </c>
      <c r="E76" s="125">
        <f>I76+M76</f>
        <v>4126</v>
      </c>
      <c r="F76" s="127">
        <f>J76+N76</f>
        <v>3214</v>
      </c>
      <c r="G76" s="125">
        <f>H76+I76</f>
        <v>8002</v>
      </c>
      <c r="H76" s="125">
        <v>3900</v>
      </c>
      <c r="I76" s="125">
        <v>4102</v>
      </c>
      <c r="J76" s="125">
        <v>3190</v>
      </c>
      <c r="K76" s="123">
        <f>L76+M76</f>
        <v>47</v>
      </c>
      <c r="L76" s="125">
        <v>23</v>
      </c>
      <c r="M76" s="125">
        <v>24</v>
      </c>
      <c r="N76" s="127">
        <v>24</v>
      </c>
    </row>
    <row r="77" spans="1:14" x14ac:dyDescent="0.15">
      <c r="A77" s="133"/>
      <c r="B77" s="128"/>
      <c r="C77" s="123"/>
      <c r="D77" s="125"/>
      <c r="E77" s="125"/>
      <c r="F77" s="127"/>
      <c r="G77" s="125"/>
      <c r="H77" s="125"/>
      <c r="I77" s="125"/>
      <c r="J77" s="125"/>
      <c r="K77" s="123"/>
      <c r="L77" s="125"/>
      <c r="M77" s="125"/>
      <c r="N77" s="127"/>
    </row>
    <row r="78" spans="1:14" x14ac:dyDescent="0.15">
      <c r="A78" s="133"/>
      <c r="B78" s="129" t="s">
        <v>207</v>
      </c>
      <c r="C78" s="135">
        <f>D78+E78</f>
        <v>8041</v>
      </c>
      <c r="D78" s="136">
        <f>H78+L78</f>
        <v>3922</v>
      </c>
      <c r="E78" s="136">
        <f>I78+M78</f>
        <v>4119</v>
      </c>
      <c r="F78" s="137">
        <f>J78+N78</f>
        <v>3214</v>
      </c>
      <c r="G78" s="136">
        <f>H78+I78</f>
        <v>7994</v>
      </c>
      <c r="H78" s="136">
        <v>3899</v>
      </c>
      <c r="I78" s="136">
        <v>4095</v>
      </c>
      <c r="J78" s="136">
        <v>3190</v>
      </c>
      <c r="K78" s="135">
        <f>L78+M78</f>
        <v>47</v>
      </c>
      <c r="L78" s="136">
        <v>23</v>
      </c>
      <c r="M78" s="136">
        <v>24</v>
      </c>
      <c r="N78" s="137">
        <v>24</v>
      </c>
    </row>
    <row r="79" spans="1:14" x14ac:dyDescent="0.15">
      <c r="A79" s="133"/>
      <c r="B79" s="130"/>
      <c r="C79" s="135"/>
      <c r="D79" s="136"/>
      <c r="E79" s="136"/>
      <c r="F79" s="137"/>
      <c r="G79" s="136"/>
      <c r="H79" s="136"/>
      <c r="I79" s="136"/>
      <c r="J79" s="136"/>
      <c r="K79" s="135"/>
      <c r="L79" s="136"/>
      <c r="M79" s="136"/>
      <c r="N79" s="137"/>
    </row>
    <row r="80" spans="1:14" x14ac:dyDescent="0.15">
      <c r="A80" s="133"/>
      <c r="B80" s="131" t="s">
        <v>208</v>
      </c>
      <c r="C80" s="123">
        <f>D80+E80</f>
        <v>8020</v>
      </c>
      <c r="D80" s="125">
        <f>H80+L80</f>
        <v>3910</v>
      </c>
      <c r="E80" s="125">
        <f>I80+M80</f>
        <v>4110</v>
      </c>
      <c r="F80" s="127">
        <f>J80+N80</f>
        <v>3201</v>
      </c>
      <c r="G80" s="125">
        <f>H80+I80</f>
        <v>7979</v>
      </c>
      <c r="H80" s="125">
        <v>3893</v>
      </c>
      <c r="I80" s="125">
        <v>4086</v>
      </c>
      <c r="J80" s="125">
        <v>3183</v>
      </c>
      <c r="K80" s="123">
        <f>L80+M80</f>
        <v>41</v>
      </c>
      <c r="L80" s="125">
        <v>17</v>
      </c>
      <c r="M80" s="125">
        <v>24</v>
      </c>
      <c r="N80" s="127">
        <v>18</v>
      </c>
    </row>
    <row r="81" spans="1:14" x14ac:dyDescent="0.15">
      <c r="A81" s="134"/>
      <c r="B81" s="128"/>
      <c r="C81" s="124"/>
      <c r="D81" s="126"/>
      <c r="E81" s="126"/>
      <c r="F81" s="128"/>
      <c r="G81" s="126"/>
      <c r="H81" s="126"/>
      <c r="I81" s="126"/>
      <c r="J81" s="126"/>
      <c r="K81" s="124"/>
      <c r="L81" s="126"/>
      <c r="M81" s="126"/>
      <c r="N81" s="128"/>
    </row>
    <row r="82" spans="1:14" x14ac:dyDescent="0.15">
      <c r="A82" s="132" t="s">
        <v>229</v>
      </c>
      <c r="B82" s="129" t="s">
        <v>211</v>
      </c>
      <c r="C82" s="139">
        <f>D82+E82</f>
        <v>8006</v>
      </c>
      <c r="D82" s="138">
        <f>H82+L82</f>
        <v>3904</v>
      </c>
      <c r="E82" s="138">
        <f>I82+M82</f>
        <v>4102</v>
      </c>
      <c r="F82" s="129">
        <f>J82+N82</f>
        <v>3200</v>
      </c>
      <c r="G82" s="138">
        <f>H82+I82</f>
        <v>7967</v>
      </c>
      <c r="H82" s="138">
        <v>3888</v>
      </c>
      <c r="I82" s="138">
        <v>4079</v>
      </c>
      <c r="J82" s="138">
        <v>3183</v>
      </c>
      <c r="K82" s="139">
        <f>L82+M82</f>
        <v>39</v>
      </c>
      <c r="L82" s="138">
        <v>16</v>
      </c>
      <c r="M82" s="138">
        <v>23</v>
      </c>
      <c r="N82" s="129">
        <v>17</v>
      </c>
    </row>
    <row r="83" spans="1:14" x14ac:dyDescent="0.15">
      <c r="A83" s="133"/>
      <c r="B83" s="130"/>
      <c r="C83" s="135"/>
      <c r="D83" s="136"/>
      <c r="E83" s="136"/>
      <c r="F83" s="137"/>
      <c r="G83" s="136"/>
      <c r="H83" s="136"/>
      <c r="I83" s="136"/>
      <c r="J83" s="136"/>
      <c r="K83" s="135"/>
      <c r="L83" s="136"/>
      <c r="M83" s="136"/>
      <c r="N83" s="137"/>
    </row>
    <row r="84" spans="1:14" x14ac:dyDescent="0.15">
      <c r="A84" s="133"/>
      <c r="B84" s="131" t="s">
        <v>212</v>
      </c>
      <c r="C84" s="123">
        <f>D84+E84</f>
        <v>7979</v>
      </c>
      <c r="D84" s="125">
        <f>H84+L84</f>
        <v>3894</v>
      </c>
      <c r="E84" s="125">
        <f>I84+M84</f>
        <v>4085</v>
      </c>
      <c r="F84" s="127">
        <f>J84+N84</f>
        <v>3193</v>
      </c>
      <c r="G84" s="125">
        <f>H84+I84</f>
        <v>7941</v>
      </c>
      <c r="H84" s="125">
        <v>3879</v>
      </c>
      <c r="I84" s="125">
        <v>4062</v>
      </c>
      <c r="J84" s="125">
        <v>3176</v>
      </c>
      <c r="K84" s="123">
        <f>L84+M84</f>
        <v>38</v>
      </c>
      <c r="L84" s="125">
        <v>15</v>
      </c>
      <c r="M84" s="125">
        <v>23</v>
      </c>
      <c r="N84" s="127">
        <v>17</v>
      </c>
    </row>
    <row r="85" spans="1:14" x14ac:dyDescent="0.15">
      <c r="A85" s="133"/>
      <c r="B85" s="128"/>
      <c r="C85" s="123"/>
      <c r="D85" s="125"/>
      <c r="E85" s="125"/>
      <c r="F85" s="127"/>
      <c r="G85" s="125"/>
      <c r="H85" s="125"/>
      <c r="I85" s="125"/>
      <c r="J85" s="125"/>
      <c r="K85" s="123"/>
      <c r="L85" s="125"/>
      <c r="M85" s="125"/>
      <c r="N85" s="127"/>
    </row>
    <row r="86" spans="1:14" x14ac:dyDescent="0.15">
      <c r="A86" s="133"/>
      <c r="B86" s="129" t="s">
        <v>213</v>
      </c>
      <c r="C86" s="135">
        <f>D86+E86</f>
        <v>7959</v>
      </c>
      <c r="D86" s="136">
        <f>H86+L86</f>
        <v>3884</v>
      </c>
      <c r="E86" s="136">
        <f>I86+M86</f>
        <v>4075</v>
      </c>
      <c r="F86" s="137">
        <f>J86+N86</f>
        <v>3184</v>
      </c>
      <c r="G86" s="136">
        <f>H86+I86</f>
        <v>7921</v>
      </c>
      <c r="H86" s="136">
        <v>3869</v>
      </c>
      <c r="I86" s="136">
        <v>4052</v>
      </c>
      <c r="J86" s="136">
        <v>3167</v>
      </c>
      <c r="K86" s="135">
        <f>L86+M86</f>
        <v>38</v>
      </c>
      <c r="L86" s="136">
        <v>15</v>
      </c>
      <c r="M86" s="136">
        <v>23</v>
      </c>
      <c r="N86" s="137">
        <v>17</v>
      </c>
    </row>
    <row r="87" spans="1:14" x14ac:dyDescent="0.15">
      <c r="A87" s="133"/>
      <c r="B87" s="130"/>
      <c r="C87" s="135"/>
      <c r="D87" s="136"/>
      <c r="E87" s="136"/>
      <c r="F87" s="137"/>
      <c r="G87" s="136"/>
      <c r="H87" s="136"/>
      <c r="I87" s="136"/>
      <c r="J87" s="136"/>
      <c r="K87" s="135"/>
      <c r="L87" s="136"/>
      <c r="M87" s="136"/>
      <c r="N87" s="137"/>
    </row>
    <row r="88" spans="1:14" x14ac:dyDescent="0.15">
      <c r="A88" s="133"/>
      <c r="B88" s="131" t="s">
        <v>214</v>
      </c>
      <c r="C88" s="123">
        <f>D88+E88</f>
        <v>7903</v>
      </c>
      <c r="D88" s="125">
        <f>H88+L88</f>
        <v>3857</v>
      </c>
      <c r="E88" s="125">
        <f>I88+M88</f>
        <v>4046</v>
      </c>
      <c r="F88" s="127">
        <f>J88+N88</f>
        <v>3173</v>
      </c>
      <c r="G88" s="125">
        <f>H88+I88</f>
        <v>7865</v>
      </c>
      <c r="H88" s="125">
        <v>3842</v>
      </c>
      <c r="I88" s="125">
        <v>4023</v>
      </c>
      <c r="J88" s="125">
        <v>3156</v>
      </c>
      <c r="K88" s="123">
        <f>L88+M88</f>
        <v>38</v>
      </c>
      <c r="L88" s="125">
        <v>15</v>
      </c>
      <c r="M88" s="125">
        <v>23</v>
      </c>
      <c r="N88" s="127">
        <v>17</v>
      </c>
    </row>
    <row r="89" spans="1:14" x14ac:dyDescent="0.15">
      <c r="A89" s="133"/>
      <c r="B89" s="128"/>
      <c r="C89" s="123"/>
      <c r="D89" s="125"/>
      <c r="E89" s="125"/>
      <c r="F89" s="127"/>
      <c r="G89" s="125"/>
      <c r="H89" s="125"/>
      <c r="I89" s="125"/>
      <c r="J89" s="125"/>
      <c r="K89" s="123"/>
      <c r="L89" s="125"/>
      <c r="M89" s="125"/>
      <c r="N89" s="127"/>
    </row>
    <row r="90" spans="1:14" x14ac:dyDescent="0.15">
      <c r="A90" s="133"/>
      <c r="B90" s="129" t="s">
        <v>215</v>
      </c>
      <c r="C90" s="135">
        <f>D90+E90</f>
        <v>7905</v>
      </c>
      <c r="D90" s="136">
        <f>H90+L90</f>
        <v>3866</v>
      </c>
      <c r="E90" s="136">
        <f>I90+M90</f>
        <v>4039</v>
      </c>
      <c r="F90" s="137">
        <f>J90+N90</f>
        <v>3175</v>
      </c>
      <c r="G90" s="136">
        <f>H90+I90</f>
        <v>7866</v>
      </c>
      <c r="H90" s="136">
        <v>3850</v>
      </c>
      <c r="I90" s="136">
        <v>4016</v>
      </c>
      <c r="J90" s="136">
        <v>3157</v>
      </c>
      <c r="K90" s="135">
        <f>L90+M90</f>
        <v>39</v>
      </c>
      <c r="L90" s="136">
        <v>16</v>
      </c>
      <c r="M90" s="136">
        <v>23</v>
      </c>
      <c r="N90" s="137">
        <v>18</v>
      </c>
    </row>
    <row r="91" spans="1:14" x14ac:dyDescent="0.15">
      <c r="A91" s="133"/>
      <c r="B91" s="130"/>
      <c r="C91" s="135"/>
      <c r="D91" s="136"/>
      <c r="E91" s="136"/>
      <c r="F91" s="137"/>
      <c r="G91" s="136"/>
      <c r="H91" s="136"/>
      <c r="I91" s="136"/>
      <c r="J91" s="136"/>
      <c r="K91" s="135"/>
      <c r="L91" s="136"/>
      <c r="M91" s="136"/>
      <c r="N91" s="137"/>
    </row>
    <row r="92" spans="1:14" x14ac:dyDescent="0.15">
      <c r="A92" s="133"/>
      <c r="B92" s="131" t="s">
        <v>216</v>
      </c>
      <c r="C92" s="123">
        <f>D92+E92</f>
        <v>7893</v>
      </c>
      <c r="D92" s="125">
        <f>H92+L92</f>
        <v>3859</v>
      </c>
      <c r="E92" s="125">
        <f>I92+M92</f>
        <v>4034</v>
      </c>
      <c r="F92" s="127">
        <f>J92+N92</f>
        <v>3170</v>
      </c>
      <c r="G92" s="125">
        <f>H92+I92</f>
        <v>7854</v>
      </c>
      <c r="H92" s="125">
        <v>3843</v>
      </c>
      <c r="I92" s="125">
        <v>4011</v>
      </c>
      <c r="J92" s="125">
        <v>3152</v>
      </c>
      <c r="K92" s="123">
        <f>L92+M92</f>
        <v>39</v>
      </c>
      <c r="L92" s="125">
        <v>16</v>
      </c>
      <c r="M92" s="125">
        <v>23</v>
      </c>
      <c r="N92" s="127">
        <v>18</v>
      </c>
    </row>
    <row r="93" spans="1:14" x14ac:dyDescent="0.15">
      <c r="A93" s="133"/>
      <c r="B93" s="128"/>
      <c r="C93" s="123"/>
      <c r="D93" s="125"/>
      <c r="E93" s="125"/>
      <c r="F93" s="127"/>
      <c r="G93" s="125"/>
      <c r="H93" s="125"/>
      <c r="I93" s="125"/>
      <c r="J93" s="125"/>
      <c r="K93" s="123"/>
      <c r="L93" s="125"/>
      <c r="M93" s="125"/>
      <c r="N93" s="127"/>
    </row>
    <row r="94" spans="1:14" x14ac:dyDescent="0.15">
      <c r="A94" s="133"/>
      <c r="B94" s="129" t="s">
        <v>202</v>
      </c>
      <c r="C94" s="135">
        <f>D94+E94</f>
        <v>7881</v>
      </c>
      <c r="D94" s="136">
        <f>H94+L94</f>
        <v>3856</v>
      </c>
      <c r="E94" s="136">
        <f>I94+M94</f>
        <v>4025</v>
      </c>
      <c r="F94" s="137">
        <f>J94+N94</f>
        <v>3160</v>
      </c>
      <c r="G94" s="136">
        <f>H94+I94</f>
        <v>7842</v>
      </c>
      <c r="H94" s="136">
        <v>3840</v>
      </c>
      <c r="I94" s="136">
        <v>4002</v>
      </c>
      <c r="J94" s="136">
        <v>3142</v>
      </c>
      <c r="K94" s="135">
        <f>L94+M94</f>
        <v>39</v>
      </c>
      <c r="L94" s="136">
        <v>16</v>
      </c>
      <c r="M94" s="136">
        <v>23</v>
      </c>
      <c r="N94" s="137">
        <v>18</v>
      </c>
    </row>
    <row r="95" spans="1:14" x14ac:dyDescent="0.15">
      <c r="A95" s="133"/>
      <c r="B95" s="130"/>
      <c r="C95" s="135"/>
      <c r="D95" s="136"/>
      <c r="E95" s="136"/>
      <c r="F95" s="137"/>
      <c r="G95" s="136"/>
      <c r="H95" s="136"/>
      <c r="I95" s="136"/>
      <c r="J95" s="136"/>
      <c r="K95" s="135"/>
      <c r="L95" s="136"/>
      <c r="M95" s="136"/>
      <c r="N95" s="137"/>
    </row>
    <row r="96" spans="1:14" x14ac:dyDescent="0.15">
      <c r="A96" s="133"/>
      <c r="B96" s="131" t="s">
        <v>203</v>
      </c>
      <c r="C96" s="123">
        <f>D96+E96</f>
        <v>7874</v>
      </c>
      <c r="D96" s="125">
        <f>H96+L96</f>
        <v>3853</v>
      </c>
      <c r="E96" s="125">
        <f>I96+M96</f>
        <v>4021</v>
      </c>
      <c r="F96" s="127">
        <f>J96+N96</f>
        <v>3159</v>
      </c>
      <c r="G96" s="125">
        <f>H96+I96</f>
        <v>7833</v>
      </c>
      <c r="H96" s="125">
        <v>3835</v>
      </c>
      <c r="I96" s="125">
        <v>3998</v>
      </c>
      <c r="J96" s="125">
        <v>3139</v>
      </c>
      <c r="K96" s="123">
        <f>L96+M96</f>
        <v>41</v>
      </c>
      <c r="L96" s="125">
        <v>18</v>
      </c>
      <c r="M96" s="125">
        <v>23</v>
      </c>
      <c r="N96" s="127">
        <v>20</v>
      </c>
    </row>
    <row r="97" spans="1:14" x14ac:dyDescent="0.15">
      <c r="A97" s="133"/>
      <c r="B97" s="128"/>
      <c r="C97" s="123"/>
      <c r="D97" s="125"/>
      <c r="E97" s="125"/>
      <c r="F97" s="127"/>
      <c r="G97" s="125"/>
      <c r="H97" s="125"/>
      <c r="I97" s="125"/>
      <c r="J97" s="125"/>
      <c r="K97" s="123"/>
      <c r="L97" s="125"/>
      <c r="M97" s="125"/>
      <c r="N97" s="127"/>
    </row>
    <row r="98" spans="1:14" x14ac:dyDescent="0.15">
      <c r="A98" s="133"/>
      <c r="B98" s="129" t="s">
        <v>205</v>
      </c>
      <c r="C98" s="135">
        <f>D98+E98</f>
        <v>7860</v>
      </c>
      <c r="D98" s="136">
        <f>H98+L98</f>
        <v>3844</v>
      </c>
      <c r="E98" s="136">
        <f>I98+M98</f>
        <v>4016</v>
      </c>
      <c r="F98" s="137">
        <f>J98+N98</f>
        <v>3160</v>
      </c>
      <c r="G98" s="136">
        <f>H98+I98</f>
        <v>7819</v>
      </c>
      <c r="H98" s="136">
        <v>3826</v>
      </c>
      <c r="I98" s="136">
        <v>3993</v>
      </c>
      <c r="J98" s="136">
        <v>3140</v>
      </c>
      <c r="K98" s="135">
        <f>L98+M98</f>
        <v>41</v>
      </c>
      <c r="L98" s="136">
        <v>18</v>
      </c>
      <c r="M98" s="136">
        <v>23</v>
      </c>
      <c r="N98" s="137">
        <v>20</v>
      </c>
    </row>
    <row r="99" spans="1:14" x14ac:dyDescent="0.15">
      <c r="A99" s="133"/>
      <c r="B99" s="130"/>
      <c r="C99" s="135"/>
      <c r="D99" s="136"/>
      <c r="E99" s="136"/>
      <c r="F99" s="137"/>
      <c r="G99" s="136"/>
      <c r="H99" s="136"/>
      <c r="I99" s="136"/>
      <c r="J99" s="136"/>
      <c r="K99" s="135"/>
      <c r="L99" s="136"/>
      <c r="M99" s="136"/>
      <c r="N99" s="137"/>
    </row>
    <row r="100" spans="1:14" x14ac:dyDescent="0.15">
      <c r="A100" s="133"/>
      <c r="B100" s="131" t="s">
        <v>206</v>
      </c>
      <c r="C100" s="123">
        <f>D100+E100</f>
        <v>7860</v>
      </c>
      <c r="D100" s="125">
        <f>H100+L100</f>
        <v>3856</v>
      </c>
      <c r="E100" s="125">
        <f>I100+M100</f>
        <v>4004</v>
      </c>
      <c r="F100" s="127">
        <f>J100+N100</f>
        <v>3176</v>
      </c>
      <c r="G100" s="125">
        <f>H100+I100</f>
        <v>7810</v>
      </c>
      <c r="H100" s="125">
        <v>3828</v>
      </c>
      <c r="I100" s="125">
        <v>3982</v>
      </c>
      <c r="J100" s="125">
        <v>3147</v>
      </c>
      <c r="K100" s="123">
        <f>L100+M100</f>
        <v>50</v>
      </c>
      <c r="L100" s="125">
        <v>28</v>
      </c>
      <c r="M100" s="125">
        <v>22</v>
      </c>
      <c r="N100" s="127">
        <v>29</v>
      </c>
    </row>
    <row r="101" spans="1:14" x14ac:dyDescent="0.15">
      <c r="A101" s="133"/>
      <c r="B101" s="128"/>
      <c r="C101" s="123"/>
      <c r="D101" s="125"/>
      <c r="E101" s="125"/>
      <c r="F101" s="127"/>
      <c r="G101" s="125"/>
      <c r="H101" s="125"/>
      <c r="I101" s="125"/>
      <c r="J101" s="125"/>
      <c r="K101" s="123"/>
      <c r="L101" s="125"/>
      <c r="M101" s="125"/>
      <c r="N101" s="127"/>
    </row>
    <row r="102" spans="1:14" x14ac:dyDescent="0.15">
      <c r="A102" s="133"/>
      <c r="B102" s="129" t="s">
        <v>207</v>
      </c>
      <c r="C102" s="135">
        <f>D102+E102</f>
        <v>7838</v>
      </c>
      <c r="D102" s="136">
        <f>H102+L102</f>
        <v>3843</v>
      </c>
      <c r="E102" s="136">
        <f>I102+M102</f>
        <v>3995</v>
      </c>
      <c r="F102" s="137">
        <f>J102+N102</f>
        <v>3167</v>
      </c>
      <c r="G102" s="136">
        <f>H102+I102</f>
        <v>7788</v>
      </c>
      <c r="H102" s="136">
        <v>3815</v>
      </c>
      <c r="I102" s="136">
        <v>3973</v>
      </c>
      <c r="J102" s="136">
        <v>3138</v>
      </c>
      <c r="K102" s="135">
        <f>L102+M102</f>
        <v>50</v>
      </c>
      <c r="L102" s="136">
        <v>28</v>
      </c>
      <c r="M102" s="136">
        <v>22</v>
      </c>
      <c r="N102" s="137">
        <v>29</v>
      </c>
    </row>
    <row r="103" spans="1:14" x14ac:dyDescent="0.15">
      <c r="A103" s="133"/>
      <c r="B103" s="130"/>
      <c r="C103" s="135"/>
      <c r="D103" s="136"/>
      <c r="E103" s="136"/>
      <c r="F103" s="137"/>
      <c r="G103" s="136"/>
      <c r="H103" s="136"/>
      <c r="I103" s="136"/>
      <c r="J103" s="136"/>
      <c r="K103" s="135"/>
      <c r="L103" s="136"/>
      <c r="M103" s="136"/>
      <c r="N103" s="137"/>
    </row>
    <row r="104" spans="1:14" x14ac:dyDescent="0.15">
      <c r="A104" s="133"/>
      <c r="B104" s="131" t="s">
        <v>208</v>
      </c>
      <c r="C104" s="123">
        <f>D104+E104</f>
        <v>7812</v>
      </c>
      <c r="D104" s="125">
        <f>H104+L104</f>
        <v>3835</v>
      </c>
      <c r="E104" s="125">
        <f>I104+M104</f>
        <v>3977</v>
      </c>
      <c r="F104" s="127">
        <f>J104+N104</f>
        <v>3155</v>
      </c>
      <c r="G104" s="125">
        <f>H104+I104</f>
        <v>7762</v>
      </c>
      <c r="H104" s="125">
        <v>3807</v>
      </c>
      <c r="I104" s="125">
        <v>3955</v>
      </c>
      <c r="J104" s="125">
        <v>3126</v>
      </c>
      <c r="K104" s="123">
        <f>L104+M104</f>
        <v>50</v>
      </c>
      <c r="L104" s="125">
        <v>28</v>
      </c>
      <c r="M104" s="125">
        <v>22</v>
      </c>
      <c r="N104" s="127">
        <v>29</v>
      </c>
    </row>
    <row r="105" spans="1:14" x14ac:dyDescent="0.15">
      <c r="A105" s="134"/>
      <c r="B105" s="128"/>
      <c r="C105" s="124"/>
      <c r="D105" s="126"/>
      <c r="E105" s="126"/>
      <c r="F105" s="128"/>
      <c r="G105" s="126"/>
      <c r="H105" s="126"/>
      <c r="I105" s="126"/>
      <c r="J105" s="126"/>
      <c r="K105" s="124"/>
      <c r="L105" s="126"/>
      <c r="M105" s="126"/>
      <c r="N105" s="128"/>
    </row>
    <row r="106" spans="1:14" x14ac:dyDescent="0.15">
      <c r="A106" s="132" t="s">
        <v>230</v>
      </c>
      <c r="B106" s="129" t="s">
        <v>211</v>
      </c>
      <c r="C106" s="139">
        <f>D106+E106</f>
        <v>7805</v>
      </c>
      <c r="D106" s="138">
        <f>H106+L106</f>
        <v>3832</v>
      </c>
      <c r="E106" s="138">
        <f>I106+M106</f>
        <v>3973</v>
      </c>
      <c r="F106" s="129">
        <f>J106+N106</f>
        <v>3157</v>
      </c>
      <c r="G106" s="138">
        <f>SUM(H106:I107)</f>
        <v>7755</v>
      </c>
      <c r="H106" s="138">
        <v>3804</v>
      </c>
      <c r="I106" s="138">
        <v>3951</v>
      </c>
      <c r="J106" s="138">
        <v>3128</v>
      </c>
      <c r="K106" s="139">
        <f>SUM(L106:M107)</f>
        <v>50</v>
      </c>
      <c r="L106" s="138">
        <v>28</v>
      </c>
      <c r="M106" s="138">
        <v>22</v>
      </c>
      <c r="N106" s="129">
        <v>29</v>
      </c>
    </row>
    <row r="107" spans="1:14" x14ac:dyDescent="0.15">
      <c r="A107" s="133"/>
      <c r="B107" s="130"/>
      <c r="C107" s="135"/>
      <c r="D107" s="136"/>
      <c r="E107" s="136"/>
      <c r="F107" s="137"/>
      <c r="G107" s="136"/>
      <c r="H107" s="136"/>
      <c r="I107" s="136"/>
      <c r="J107" s="136"/>
      <c r="K107" s="135"/>
      <c r="L107" s="136"/>
      <c r="M107" s="136"/>
      <c r="N107" s="137"/>
    </row>
    <row r="108" spans="1:14" ht="13.5" customHeight="1" x14ac:dyDescent="0.15">
      <c r="A108" s="133"/>
      <c r="B108" s="131" t="s">
        <v>212</v>
      </c>
      <c r="C108" s="123">
        <f>D108+E108</f>
        <v>7792</v>
      </c>
      <c r="D108" s="125">
        <f>H108+L108</f>
        <v>3822</v>
      </c>
      <c r="E108" s="125">
        <f>I108+M108</f>
        <v>3970</v>
      </c>
      <c r="F108" s="127">
        <f>J108+N108</f>
        <v>3155</v>
      </c>
      <c r="G108" s="123">
        <f>SUM(H108:I109)</f>
        <v>7742</v>
      </c>
      <c r="H108" s="125">
        <v>3794</v>
      </c>
      <c r="I108" s="125">
        <v>3948</v>
      </c>
      <c r="J108" s="125">
        <v>3126</v>
      </c>
      <c r="K108" s="123">
        <f>SUM(L108:M109)</f>
        <v>50</v>
      </c>
      <c r="L108" s="125">
        <v>28</v>
      </c>
      <c r="M108" s="125">
        <v>22</v>
      </c>
      <c r="N108" s="127">
        <v>29</v>
      </c>
    </row>
    <row r="109" spans="1:14" ht="13.5" customHeight="1" x14ac:dyDescent="0.15">
      <c r="A109" s="133"/>
      <c r="B109" s="128"/>
      <c r="C109" s="123"/>
      <c r="D109" s="125"/>
      <c r="E109" s="125"/>
      <c r="F109" s="127"/>
      <c r="G109" s="123"/>
      <c r="H109" s="125"/>
      <c r="I109" s="125"/>
      <c r="J109" s="125"/>
      <c r="K109" s="123"/>
      <c r="L109" s="125"/>
      <c r="M109" s="125"/>
      <c r="N109" s="127"/>
    </row>
    <row r="110" spans="1:14" ht="13.5" customHeight="1" x14ac:dyDescent="0.15">
      <c r="A110" s="133"/>
      <c r="B110" s="129" t="s">
        <v>213</v>
      </c>
      <c r="C110" s="135">
        <f>D110+E110</f>
        <v>7772</v>
      </c>
      <c r="D110" s="136">
        <f>H110+L110</f>
        <v>3812</v>
      </c>
      <c r="E110" s="136">
        <f>I110+M110</f>
        <v>3960</v>
      </c>
      <c r="F110" s="137">
        <f>J110+N110</f>
        <v>3148</v>
      </c>
      <c r="G110" s="135">
        <f>SUM(H110:I111)</f>
        <v>7722</v>
      </c>
      <c r="H110" s="136">
        <v>3784</v>
      </c>
      <c r="I110" s="136">
        <v>3938</v>
      </c>
      <c r="J110" s="136">
        <v>3119</v>
      </c>
      <c r="K110" s="135">
        <f>SUM(L110:M111)</f>
        <v>50</v>
      </c>
      <c r="L110" s="136">
        <v>28</v>
      </c>
      <c r="M110" s="136">
        <v>22</v>
      </c>
      <c r="N110" s="137">
        <v>29</v>
      </c>
    </row>
    <row r="111" spans="1:14" ht="13.5" customHeight="1" x14ac:dyDescent="0.15">
      <c r="A111" s="133"/>
      <c r="B111" s="130"/>
      <c r="C111" s="135"/>
      <c r="D111" s="136"/>
      <c r="E111" s="136"/>
      <c r="F111" s="137"/>
      <c r="G111" s="135"/>
      <c r="H111" s="136"/>
      <c r="I111" s="136"/>
      <c r="J111" s="136"/>
      <c r="K111" s="135"/>
      <c r="L111" s="136"/>
      <c r="M111" s="136"/>
      <c r="N111" s="137"/>
    </row>
    <row r="112" spans="1:14" ht="13.5" customHeight="1" x14ac:dyDescent="0.15">
      <c r="A112" s="133"/>
      <c r="B112" s="131" t="s">
        <v>214</v>
      </c>
      <c r="C112" s="123">
        <f>D112+E112</f>
        <v>7741</v>
      </c>
      <c r="D112" s="125">
        <f>H112+L112</f>
        <v>3796</v>
      </c>
      <c r="E112" s="125">
        <f>I112+M112</f>
        <v>3945</v>
      </c>
      <c r="F112" s="127">
        <f>J112+N112</f>
        <v>3148</v>
      </c>
      <c r="G112" s="123">
        <f>SUM(H112:I113)</f>
        <v>7687</v>
      </c>
      <c r="H112" s="125">
        <v>3765</v>
      </c>
      <c r="I112" s="125">
        <v>3922</v>
      </c>
      <c r="J112" s="125">
        <v>3116</v>
      </c>
      <c r="K112" s="123">
        <f>SUM(L112:M113)</f>
        <v>54</v>
      </c>
      <c r="L112" s="125">
        <v>31</v>
      </c>
      <c r="M112" s="125">
        <v>23</v>
      </c>
      <c r="N112" s="127">
        <v>32</v>
      </c>
    </row>
    <row r="113" spans="1:14" ht="13.5" customHeight="1" x14ac:dyDescent="0.15">
      <c r="A113" s="133"/>
      <c r="B113" s="128"/>
      <c r="C113" s="123"/>
      <c r="D113" s="125"/>
      <c r="E113" s="125"/>
      <c r="F113" s="127"/>
      <c r="G113" s="123"/>
      <c r="H113" s="125"/>
      <c r="I113" s="125"/>
      <c r="J113" s="125"/>
      <c r="K113" s="123"/>
      <c r="L113" s="125"/>
      <c r="M113" s="125"/>
      <c r="N113" s="127"/>
    </row>
    <row r="114" spans="1:14" ht="13.5" customHeight="1" x14ac:dyDescent="0.15">
      <c r="A114" s="133"/>
      <c r="B114" s="129" t="s">
        <v>215</v>
      </c>
      <c r="C114" s="135">
        <f>D114+E114</f>
        <v>7722</v>
      </c>
      <c r="D114" s="136">
        <f>H114+L114</f>
        <v>3785</v>
      </c>
      <c r="E114" s="136">
        <f>I114+M114</f>
        <v>3937</v>
      </c>
      <c r="F114" s="137">
        <f>J114+N114</f>
        <v>3149</v>
      </c>
      <c r="G114" s="135">
        <f>SUM(H114:I115)</f>
        <v>7668</v>
      </c>
      <c r="H114" s="136">
        <v>3754</v>
      </c>
      <c r="I114" s="136">
        <v>3914</v>
      </c>
      <c r="J114" s="136">
        <v>3117</v>
      </c>
      <c r="K114" s="135">
        <f>SUM(L114:M115)</f>
        <v>54</v>
      </c>
      <c r="L114" s="136">
        <v>31</v>
      </c>
      <c r="M114" s="136">
        <v>23</v>
      </c>
      <c r="N114" s="137">
        <v>32</v>
      </c>
    </row>
    <row r="115" spans="1:14" ht="13.5" customHeight="1" x14ac:dyDescent="0.15">
      <c r="A115" s="133"/>
      <c r="B115" s="130"/>
      <c r="C115" s="135"/>
      <c r="D115" s="136"/>
      <c r="E115" s="136"/>
      <c r="F115" s="137"/>
      <c r="G115" s="135"/>
      <c r="H115" s="136"/>
      <c r="I115" s="136"/>
      <c r="J115" s="136"/>
      <c r="K115" s="135"/>
      <c r="L115" s="136"/>
      <c r="M115" s="136"/>
      <c r="N115" s="137"/>
    </row>
    <row r="116" spans="1:14" ht="13.5" customHeight="1" x14ac:dyDescent="0.15">
      <c r="A116" s="133"/>
      <c r="B116" s="131" t="s">
        <v>216</v>
      </c>
      <c r="C116" s="123">
        <f>D116+E116</f>
        <v>7720</v>
      </c>
      <c r="D116" s="125">
        <f>H116+L116</f>
        <v>3787</v>
      </c>
      <c r="E116" s="125">
        <f>I116+M116</f>
        <v>3933</v>
      </c>
      <c r="F116" s="127">
        <f>J116+N116</f>
        <v>3152</v>
      </c>
      <c r="G116" s="123">
        <f>SUM(H116:I117)</f>
        <v>7662</v>
      </c>
      <c r="H116" s="125">
        <v>3751</v>
      </c>
      <c r="I116" s="125">
        <v>3911</v>
      </c>
      <c r="J116" s="125">
        <v>3115</v>
      </c>
      <c r="K116" s="123">
        <f>SUM(L116:M117)</f>
        <v>58</v>
      </c>
      <c r="L116" s="125">
        <v>36</v>
      </c>
      <c r="M116" s="125">
        <v>22</v>
      </c>
      <c r="N116" s="127">
        <v>37</v>
      </c>
    </row>
    <row r="117" spans="1:14" ht="13.5" customHeight="1" x14ac:dyDescent="0.15">
      <c r="A117" s="133"/>
      <c r="B117" s="128"/>
      <c r="C117" s="123"/>
      <c r="D117" s="125"/>
      <c r="E117" s="125"/>
      <c r="F117" s="127"/>
      <c r="G117" s="123"/>
      <c r="H117" s="125"/>
      <c r="I117" s="125"/>
      <c r="J117" s="125"/>
      <c r="K117" s="123"/>
      <c r="L117" s="125"/>
      <c r="M117" s="125"/>
      <c r="N117" s="127"/>
    </row>
    <row r="118" spans="1:14" ht="13.5" customHeight="1" x14ac:dyDescent="0.15">
      <c r="A118" s="133"/>
      <c r="B118" s="129" t="s">
        <v>202</v>
      </c>
      <c r="C118" s="135">
        <f>D118+E118</f>
        <v>7722</v>
      </c>
      <c r="D118" s="136">
        <f>H118+L118</f>
        <v>3784</v>
      </c>
      <c r="E118" s="136">
        <f>I118+M118</f>
        <v>3938</v>
      </c>
      <c r="F118" s="137">
        <f>J118+N118</f>
        <v>3155</v>
      </c>
      <c r="G118" s="135">
        <f>SUM(H118:I119)</f>
        <v>7665</v>
      </c>
      <c r="H118" s="136">
        <v>3749</v>
      </c>
      <c r="I118" s="136">
        <v>3916</v>
      </c>
      <c r="J118" s="136">
        <v>3119</v>
      </c>
      <c r="K118" s="135">
        <f>SUM(L118:M119)</f>
        <v>57</v>
      </c>
      <c r="L118" s="136">
        <v>35</v>
      </c>
      <c r="M118" s="136">
        <v>22</v>
      </c>
      <c r="N118" s="137">
        <v>36</v>
      </c>
    </row>
    <row r="119" spans="1:14" ht="13.5" customHeight="1" x14ac:dyDescent="0.15">
      <c r="A119" s="133"/>
      <c r="B119" s="130"/>
      <c r="C119" s="135"/>
      <c r="D119" s="136"/>
      <c r="E119" s="136"/>
      <c r="F119" s="137"/>
      <c r="G119" s="135"/>
      <c r="H119" s="136"/>
      <c r="I119" s="136"/>
      <c r="J119" s="136"/>
      <c r="K119" s="135"/>
      <c r="L119" s="136"/>
      <c r="M119" s="136"/>
      <c r="N119" s="137"/>
    </row>
    <row r="120" spans="1:14" ht="13.5" customHeight="1" x14ac:dyDescent="0.15">
      <c r="A120" s="133"/>
      <c r="B120" s="131" t="s">
        <v>203</v>
      </c>
      <c r="C120" s="123">
        <f>D120+E120</f>
        <v>7698</v>
      </c>
      <c r="D120" s="125">
        <f>H120+L120</f>
        <v>3775</v>
      </c>
      <c r="E120" s="125">
        <f>I120+M120</f>
        <v>3923</v>
      </c>
      <c r="F120" s="127">
        <f>J120+N120</f>
        <v>3149</v>
      </c>
      <c r="G120" s="123">
        <f>SUM(H120:I121)</f>
        <v>7641</v>
      </c>
      <c r="H120" s="125">
        <v>3740</v>
      </c>
      <c r="I120" s="125">
        <v>3901</v>
      </c>
      <c r="J120" s="125">
        <v>3113</v>
      </c>
      <c r="K120" s="123">
        <f>SUM(L120:M121)</f>
        <v>57</v>
      </c>
      <c r="L120" s="125">
        <v>35</v>
      </c>
      <c r="M120" s="125">
        <v>22</v>
      </c>
      <c r="N120" s="127">
        <v>36</v>
      </c>
    </row>
    <row r="121" spans="1:14" ht="13.5" customHeight="1" x14ac:dyDescent="0.15">
      <c r="A121" s="133"/>
      <c r="B121" s="128"/>
      <c r="C121" s="123"/>
      <c r="D121" s="125"/>
      <c r="E121" s="125"/>
      <c r="F121" s="127"/>
      <c r="G121" s="123"/>
      <c r="H121" s="125"/>
      <c r="I121" s="125"/>
      <c r="J121" s="125"/>
      <c r="K121" s="123"/>
      <c r="L121" s="125"/>
      <c r="M121" s="125"/>
      <c r="N121" s="127"/>
    </row>
    <row r="122" spans="1:14" ht="13.5" customHeight="1" x14ac:dyDescent="0.15">
      <c r="A122" s="133"/>
      <c r="B122" s="129" t="s">
        <v>205</v>
      </c>
      <c r="C122" s="135">
        <f>D122+E122</f>
        <v>7702</v>
      </c>
      <c r="D122" s="136">
        <f>H122+L122</f>
        <v>3783</v>
      </c>
      <c r="E122" s="136">
        <f>I122+M122</f>
        <v>3919</v>
      </c>
      <c r="F122" s="137">
        <f>J122+N122</f>
        <v>3159</v>
      </c>
      <c r="G122" s="135">
        <f>SUM(H122:I123)</f>
        <v>7634</v>
      </c>
      <c r="H122" s="136">
        <v>3737</v>
      </c>
      <c r="I122" s="136">
        <v>3897</v>
      </c>
      <c r="J122" s="136">
        <v>3112</v>
      </c>
      <c r="K122" s="135">
        <f>SUM(L122:M123)</f>
        <v>68</v>
      </c>
      <c r="L122" s="136">
        <v>46</v>
      </c>
      <c r="M122" s="136">
        <v>22</v>
      </c>
      <c r="N122" s="137">
        <v>47</v>
      </c>
    </row>
    <row r="123" spans="1:14" ht="13.5" customHeight="1" x14ac:dyDescent="0.15">
      <c r="A123" s="133"/>
      <c r="B123" s="130"/>
      <c r="C123" s="135"/>
      <c r="D123" s="136"/>
      <c r="E123" s="136"/>
      <c r="F123" s="137"/>
      <c r="G123" s="135"/>
      <c r="H123" s="136"/>
      <c r="I123" s="136"/>
      <c r="J123" s="136"/>
      <c r="K123" s="135"/>
      <c r="L123" s="136"/>
      <c r="M123" s="136"/>
      <c r="N123" s="137"/>
    </row>
    <row r="124" spans="1:14" ht="13.5" customHeight="1" x14ac:dyDescent="0.15">
      <c r="A124" s="133"/>
      <c r="B124" s="131" t="s">
        <v>206</v>
      </c>
      <c r="C124" s="123">
        <f>D124+E124</f>
        <v>7685</v>
      </c>
      <c r="D124" s="125">
        <f>H124+L124</f>
        <v>3777</v>
      </c>
      <c r="E124" s="125">
        <f>I124+M124</f>
        <v>3908</v>
      </c>
      <c r="F124" s="127">
        <f>J124+N124</f>
        <v>3156</v>
      </c>
      <c r="G124" s="123">
        <f>SUM(H124:I125)</f>
        <v>7617</v>
      </c>
      <c r="H124" s="125">
        <v>3731</v>
      </c>
      <c r="I124" s="125">
        <v>3886</v>
      </c>
      <c r="J124" s="125">
        <v>3109</v>
      </c>
      <c r="K124" s="123">
        <f>SUM(L124:M125)</f>
        <v>68</v>
      </c>
      <c r="L124" s="125">
        <v>46</v>
      </c>
      <c r="M124" s="125">
        <v>22</v>
      </c>
      <c r="N124" s="127">
        <v>47</v>
      </c>
    </row>
    <row r="125" spans="1:14" ht="13.5" customHeight="1" x14ac:dyDescent="0.15">
      <c r="A125" s="133"/>
      <c r="B125" s="128"/>
      <c r="C125" s="123"/>
      <c r="D125" s="125"/>
      <c r="E125" s="125"/>
      <c r="F125" s="127"/>
      <c r="G125" s="123"/>
      <c r="H125" s="125"/>
      <c r="I125" s="125"/>
      <c r="J125" s="125"/>
      <c r="K125" s="123"/>
      <c r="L125" s="125"/>
      <c r="M125" s="125"/>
      <c r="N125" s="127"/>
    </row>
    <row r="126" spans="1:14" ht="13.5" customHeight="1" x14ac:dyDescent="0.15">
      <c r="A126" s="133"/>
      <c r="B126" s="129" t="s">
        <v>207</v>
      </c>
      <c r="C126" s="135">
        <f>D126+E126</f>
        <v>7664</v>
      </c>
      <c r="D126" s="136">
        <f>H126+L126</f>
        <v>3765</v>
      </c>
      <c r="E126" s="136">
        <f>I126+M126</f>
        <v>3899</v>
      </c>
      <c r="F126" s="137">
        <f>J126+N126</f>
        <v>3156</v>
      </c>
      <c r="G126" s="135">
        <f>SUM(H126:I127)</f>
        <v>7594</v>
      </c>
      <c r="H126" s="136">
        <v>3717</v>
      </c>
      <c r="I126" s="136">
        <v>3877</v>
      </c>
      <c r="J126" s="136">
        <v>3107</v>
      </c>
      <c r="K126" s="135">
        <f>SUM(L126:M127)</f>
        <v>70</v>
      </c>
      <c r="L126" s="136">
        <v>48</v>
      </c>
      <c r="M126" s="136">
        <v>22</v>
      </c>
      <c r="N126" s="137">
        <v>49</v>
      </c>
    </row>
    <row r="127" spans="1:14" ht="13.5" customHeight="1" x14ac:dyDescent="0.15">
      <c r="A127" s="133"/>
      <c r="B127" s="130"/>
      <c r="C127" s="135"/>
      <c r="D127" s="136"/>
      <c r="E127" s="136"/>
      <c r="F127" s="137"/>
      <c r="G127" s="135"/>
      <c r="H127" s="136"/>
      <c r="I127" s="136"/>
      <c r="J127" s="136"/>
      <c r="K127" s="135"/>
      <c r="L127" s="136"/>
      <c r="M127" s="136"/>
      <c r="N127" s="137"/>
    </row>
    <row r="128" spans="1:14" ht="13.5" customHeight="1" x14ac:dyDescent="0.15">
      <c r="A128" s="133"/>
      <c r="B128" s="131" t="s">
        <v>208</v>
      </c>
      <c r="C128" s="123">
        <f>D128+E128</f>
        <v>7658</v>
      </c>
      <c r="D128" s="125">
        <f>H128+L128</f>
        <v>3761</v>
      </c>
      <c r="E128" s="125">
        <f>I128+M128</f>
        <v>3897</v>
      </c>
      <c r="F128" s="127">
        <f>J128+N128</f>
        <v>3155</v>
      </c>
      <c r="G128" s="123">
        <f>SUM(H128:I129)</f>
        <v>7589</v>
      </c>
      <c r="H128" s="125">
        <v>3714</v>
      </c>
      <c r="I128" s="125">
        <v>3875</v>
      </c>
      <c r="J128" s="125">
        <v>3107</v>
      </c>
      <c r="K128" s="123">
        <f>SUM(L128:M129)</f>
        <v>69</v>
      </c>
      <c r="L128" s="125">
        <v>47</v>
      </c>
      <c r="M128" s="125">
        <v>22</v>
      </c>
      <c r="N128" s="127">
        <v>48</v>
      </c>
    </row>
    <row r="129" spans="1:14" ht="13.5" customHeight="1" x14ac:dyDescent="0.15">
      <c r="A129" s="134"/>
      <c r="B129" s="128"/>
      <c r="C129" s="124"/>
      <c r="D129" s="126"/>
      <c r="E129" s="126"/>
      <c r="F129" s="128"/>
      <c r="G129" s="124"/>
      <c r="H129" s="126"/>
      <c r="I129" s="126"/>
      <c r="J129" s="126"/>
      <c r="K129" s="124"/>
      <c r="L129" s="126"/>
      <c r="M129" s="126"/>
      <c r="N129" s="128"/>
    </row>
    <row r="130" spans="1:14" x14ac:dyDescent="0.15">
      <c r="A130" s="132" t="s">
        <v>231</v>
      </c>
      <c r="B130" s="129" t="s">
        <v>211</v>
      </c>
      <c r="C130" s="139">
        <f>D130+E130</f>
        <v>7644</v>
      </c>
      <c r="D130" s="138">
        <f>H130+L130</f>
        <v>3754</v>
      </c>
      <c r="E130" s="138">
        <f>I130+M130</f>
        <v>3890</v>
      </c>
      <c r="F130" s="129">
        <f>J130+N130</f>
        <v>3153</v>
      </c>
      <c r="G130" s="138">
        <f>SUM(H130:I131)</f>
        <v>7572</v>
      </c>
      <c r="H130" s="138">
        <v>3706</v>
      </c>
      <c r="I130" s="138">
        <v>3866</v>
      </c>
      <c r="J130" s="138">
        <v>3102</v>
      </c>
      <c r="K130" s="139">
        <f>SUM(L130:M131)</f>
        <v>72</v>
      </c>
      <c r="L130" s="138">
        <v>48</v>
      </c>
      <c r="M130" s="138">
        <v>24</v>
      </c>
      <c r="N130" s="129">
        <v>51</v>
      </c>
    </row>
    <row r="131" spans="1:14" x14ac:dyDescent="0.15">
      <c r="A131" s="133"/>
      <c r="B131" s="130"/>
      <c r="C131" s="135"/>
      <c r="D131" s="136"/>
      <c r="E131" s="136"/>
      <c r="F131" s="137"/>
      <c r="G131" s="136"/>
      <c r="H131" s="136"/>
      <c r="I131" s="136"/>
      <c r="J131" s="136"/>
      <c r="K131" s="135"/>
      <c r="L131" s="136"/>
      <c r="M131" s="136"/>
      <c r="N131" s="137"/>
    </row>
    <row r="132" spans="1:14" x14ac:dyDescent="0.15">
      <c r="A132" s="133"/>
      <c r="B132" s="131" t="s">
        <v>212</v>
      </c>
      <c r="C132" s="123">
        <f>D132+E132</f>
        <v>7627</v>
      </c>
      <c r="D132" s="125">
        <f>H132+L132</f>
        <v>3745</v>
      </c>
      <c r="E132" s="125">
        <f>I132+M132</f>
        <v>3882</v>
      </c>
      <c r="F132" s="127">
        <f>J132+N132</f>
        <v>3145</v>
      </c>
      <c r="G132" s="123">
        <f>SUM(H132:I133)</f>
        <v>7555</v>
      </c>
      <c r="H132" s="125">
        <v>3697</v>
      </c>
      <c r="I132" s="125">
        <v>3858</v>
      </c>
      <c r="J132" s="125">
        <v>3094</v>
      </c>
      <c r="K132" s="123">
        <f>SUM(L132:M133)</f>
        <v>72</v>
      </c>
      <c r="L132" s="125">
        <v>48</v>
      </c>
      <c r="M132" s="125">
        <v>24</v>
      </c>
      <c r="N132" s="127">
        <v>51</v>
      </c>
    </row>
    <row r="133" spans="1:14" x14ac:dyDescent="0.15">
      <c r="A133" s="133"/>
      <c r="B133" s="128"/>
      <c r="C133" s="123"/>
      <c r="D133" s="125"/>
      <c r="E133" s="125"/>
      <c r="F133" s="127"/>
      <c r="G133" s="123"/>
      <c r="H133" s="125"/>
      <c r="I133" s="125"/>
      <c r="J133" s="125"/>
      <c r="K133" s="123"/>
      <c r="L133" s="125"/>
      <c r="M133" s="125"/>
      <c r="N133" s="127"/>
    </row>
    <row r="134" spans="1:14" x14ac:dyDescent="0.15">
      <c r="A134" s="133"/>
      <c r="B134" s="129" t="s">
        <v>213</v>
      </c>
      <c r="C134" s="135">
        <f>D134+E134</f>
        <v>7607</v>
      </c>
      <c r="D134" s="136">
        <f>H134+L134</f>
        <v>3731</v>
      </c>
      <c r="E134" s="136">
        <f>I134+M134</f>
        <v>3876</v>
      </c>
      <c r="F134" s="137">
        <f>J134+N134</f>
        <v>3135</v>
      </c>
      <c r="G134" s="135">
        <f>SUM(H134:I135)</f>
        <v>7543</v>
      </c>
      <c r="H134" s="136">
        <v>3689</v>
      </c>
      <c r="I134" s="136">
        <v>3854</v>
      </c>
      <c r="J134" s="136">
        <v>3092</v>
      </c>
      <c r="K134" s="135">
        <f>SUM(L134:M135)</f>
        <v>64</v>
      </c>
      <c r="L134" s="136">
        <v>42</v>
      </c>
      <c r="M134" s="136">
        <v>22</v>
      </c>
      <c r="N134" s="137">
        <v>43</v>
      </c>
    </row>
    <row r="135" spans="1:14" x14ac:dyDescent="0.15">
      <c r="A135" s="133"/>
      <c r="B135" s="130"/>
      <c r="C135" s="135"/>
      <c r="D135" s="136"/>
      <c r="E135" s="136"/>
      <c r="F135" s="137"/>
      <c r="G135" s="135"/>
      <c r="H135" s="136"/>
      <c r="I135" s="136"/>
      <c r="J135" s="136"/>
      <c r="K135" s="135"/>
      <c r="L135" s="136"/>
      <c r="M135" s="136"/>
      <c r="N135" s="137"/>
    </row>
    <row r="136" spans="1:14" x14ac:dyDescent="0.15">
      <c r="A136" s="133"/>
      <c r="B136" s="131" t="s">
        <v>214</v>
      </c>
      <c r="C136" s="123">
        <f>D136+E136</f>
        <v>7569</v>
      </c>
      <c r="D136" s="125">
        <f>H136+L136</f>
        <v>3714</v>
      </c>
      <c r="E136" s="125">
        <f>I136+M136</f>
        <v>3855</v>
      </c>
      <c r="F136" s="127">
        <f>J136+N136</f>
        <v>3138</v>
      </c>
      <c r="G136" s="123">
        <f>SUM(H136:I137)</f>
        <v>7505</v>
      </c>
      <c r="H136" s="125">
        <v>3672</v>
      </c>
      <c r="I136" s="125">
        <v>3833</v>
      </c>
      <c r="J136" s="125">
        <v>3095</v>
      </c>
      <c r="K136" s="123">
        <f>SUM(L136:M137)</f>
        <v>64</v>
      </c>
      <c r="L136" s="125">
        <v>42</v>
      </c>
      <c r="M136" s="125">
        <v>22</v>
      </c>
      <c r="N136" s="127">
        <v>43</v>
      </c>
    </row>
    <row r="137" spans="1:14" x14ac:dyDescent="0.15">
      <c r="A137" s="133"/>
      <c r="B137" s="128"/>
      <c r="C137" s="123"/>
      <c r="D137" s="125"/>
      <c r="E137" s="125"/>
      <c r="F137" s="127"/>
      <c r="G137" s="123"/>
      <c r="H137" s="125"/>
      <c r="I137" s="125"/>
      <c r="J137" s="125"/>
      <c r="K137" s="123"/>
      <c r="L137" s="125"/>
      <c r="M137" s="125"/>
      <c r="N137" s="127"/>
    </row>
    <row r="138" spans="1:14" x14ac:dyDescent="0.15">
      <c r="A138" s="133"/>
      <c r="B138" s="129" t="s">
        <v>215</v>
      </c>
      <c r="C138" s="135">
        <f>D138+E138</f>
        <v>7544</v>
      </c>
      <c r="D138" s="136">
        <f>H138+L138</f>
        <v>3701</v>
      </c>
      <c r="E138" s="136">
        <f>I138+M138</f>
        <v>3843</v>
      </c>
      <c r="F138" s="137">
        <f>J138+N138</f>
        <v>3134</v>
      </c>
      <c r="G138" s="135">
        <f>SUM(H138:I139)</f>
        <v>7480</v>
      </c>
      <c r="H138" s="136">
        <v>3659</v>
      </c>
      <c r="I138" s="136">
        <v>3821</v>
      </c>
      <c r="J138" s="136">
        <v>3091</v>
      </c>
      <c r="K138" s="135">
        <f>SUM(L138:M139)</f>
        <v>64</v>
      </c>
      <c r="L138" s="136">
        <v>42</v>
      </c>
      <c r="M138" s="136">
        <v>22</v>
      </c>
      <c r="N138" s="137">
        <v>43</v>
      </c>
    </row>
    <row r="139" spans="1:14" x14ac:dyDescent="0.15">
      <c r="A139" s="133"/>
      <c r="B139" s="130"/>
      <c r="C139" s="135"/>
      <c r="D139" s="136"/>
      <c r="E139" s="136"/>
      <c r="F139" s="137"/>
      <c r="G139" s="135"/>
      <c r="H139" s="136"/>
      <c r="I139" s="136"/>
      <c r="J139" s="136"/>
      <c r="K139" s="135"/>
      <c r="L139" s="136"/>
      <c r="M139" s="136"/>
      <c r="N139" s="137"/>
    </row>
    <row r="140" spans="1:14" x14ac:dyDescent="0.15">
      <c r="A140" s="133"/>
      <c r="B140" s="131" t="s">
        <v>216</v>
      </c>
      <c r="C140" s="123">
        <f>D140+E140</f>
        <v>7532</v>
      </c>
      <c r="D140" s="125">
        <f>H140+L140</f>
        <v>3694</v>
      </c>
      <c r="E140" s="125">
        <f>I140+M140</f>
        <v>3838</v>
      </c>
      <c r="F140" s="127">
        <f>J140+N140</f>
        <v>3133</v>
      </c>
      <c r="G140" s="123">
        <f>SUM(H140:I141)</f>
        <v>7469</v>
      </c>
      <c r="H140" s="125">
        <v>3653</v>
      </c>
      <c r="I140" s="125">
        <v>3816</v>
      </c>
      <c r="J140" s="125">
        <v>3091</v>
      </c>
      <c r="K140" s="123">
        <f>SUM(L140:M141)</f>
        <v>63</v>
      </c>
      <c r="L140" s="125">
        <v>41</v>
      </c>
      <c r="M140" s="125">
        <v>22</v>
      </c>
      <c r="N140" s="127">
        <v>42</v>
      </c>
    </row>
    <row r="141" spans="1:14" x14ac:dyDescent="0.15">
      <c r="A141" s="133"/>
      <c r="B141" s="128"/>
      <c r="C141" s="123"/>
      <c r="D141" s="125"/>
      <c r="E141" s="125"/>
      <c r="F141" s="127"/>
      <c r="G141" s="123"/>
      <c r="H141" s="125"/>
      <c r="I141" s="125"/>
      <c r="J141" s="125"/>
      <c r="K141" s="123"/>
      <c r="L141" s="125"/>
      <c r="M141" s="125"/>
      <c r="N141" s="127"/>
    </row>
    <row r="142" spans="1:14" x14ac:dyDescent="0.15">
      <c r="A142" s="133"/>
      <c r="B142" s="129" t="s">
        <v>202</v>
      </c>
      <c r="C142" s="135">
        <f>D142+E142</f>
        <v>7528</v>
      </c>
      <c r="D142" s="136">
        <f>H142+L142</f>
        <v>3692</v>
      </c>
      <c r="E142" s="136">
        <f>I142+M142</f>
        <v>3836</v>
      </c>
      <c r="F142" s="137">
        <f>J142+N142</f>
        <v>3137</v>
      </c>
      <c r="G142" s="135">
        <f>SUM(H142:I143)</f>
        <v>7465</v>
      </c>
      <c r="H142" s="136">
        <v>3651</v>
      </c>
      <c r="I142" s="136">
        <v>3814</v>
      </c>
      <c r="J142" s="136">
        <v>3095</v>
      </c>
      <c r="K142" s="135">
        <f>SUM(L142:M143)</f>
        <v>63</v>
      </c>
      <c r="L142" s="136">
        <v>41</v>
      </c>
      <c r="M142" s="136">
        <v>22</v>
      </c>
      <c r="N142" s="137">
        <v>42</v>
      </c>
    </row>
    <row r="143" spans="1:14" x14ac:dyDescent="0.15">
      <c r="A143" s="133"/>
      <c r="B143" s="130"/>
      <c r="C143" s="135"/>
      <c r="D143" s="136"/>
      <c r="E143" s="136"/>
      <c r="F143" s="137"/>
      <c r="G143" s="135"/>
      <c r="H143" s="136"/>
      <c r="I143" s="136"/>
      <c r="J143" s="136"/>
      <c r="K143" s="135"/>
      <c r="L143" s="136"/>
      <c r="M143" s="136"/>
      <c r="N143" s="137"/>
    </row>
    <row r="144" spans="1:14" x14ac:dyDescent="0.15">
      <c r="A144" s="133"/>
      <c r="B144" s="131" t="s">
        <v>203</v>
      </c>
      <c r="C144" s="123">
        <f>D144+E144</f>
        <v>7510</v>
      </c>
      <c r="D144" s="125">
        <f>H144+L144</f>
        <v>3686</v>
      </c>
      <c r="E144" s="125">
        <f>I144+M144</f>
        <v>3824</v>
      </c>
      <c r="F144" s="127">
        <f>J144+N144</f>
        <v>3132</v>
      </c>
      <c r="G144" s="123">
        <f>SUM(H144:I145)</f>
        <v>7447</v>
      </c>
      <c r="H144" s="125">
        <v>3645</v>
      </c>
      <c r="I144" s="125">
        <v>3802</v>
      </c>
      <c r="J144" s="125">
        <v>3090</v>
      </c>
      <c r="K144" s="123">
        <f>SUM(L144:M145)</f>
        <v>63</v>
      </c>
      <c r="L144" s="125">
        <v>41</v>
      </c>
      <c r="M144" s="125">
        <v>22</v>
      </c>
      <c r="N144" s="127">
        <v>42</v>
      </c>
    </row>
    <row r="145" spans="1:14" x14ac:dyDescent="0.15">
      <c r="A145" s="133"/>
      <c r="B145" s="128"/>
      <c r="C145" s="123"/>
      <c r="D145" s="125"/>
      <c r="E145" s="125"/>
      <c r="F145" s="127"/>
      <c r="G145" s="123"/>
      <c r="H145" s="125"/>
      <c r="I145" s="125"/>
      <c r="J145" s="125"/>
      <c r="K145" s="123"/>
      <c r="L145" s="125"/>
      <c r="M145" s="125"/>
      <c r="N145" s="127"/>
    </row>
    <row r="146" spans="1:14" x14ac:dyDescent="0.15">
      <c r="A146" s="133"/>
      <c r="B146" s="129" t="s">
        <v>205</v>
      </c>
      <c r="C146" s="135">
        <f>D146+E146</f>
        <v>7503</v>
      </c>
      <c r="D146" s="136">
        <f>H146+L146</f>
        <v>3683</v>
      </c>
      <c r="E146" s="136">
        <f>I146+M146</f>
        <v>3820</v>
      </c>
      <c r="F146" s="137">
        <f>J146+N146</f>
        <v>3138</v>
      </c>
      <c r="G146" s="135">
        <f>SUM(H146:I147)</f>
        <v>7439</v>
      </c>
      <c r="H146" s="136">
        <v>3641</v>
      </c>
      <c r="I146" s="136">
        <v>3798</v>
      </c>
      <c r="J146" s="136">
        <v>3095</v>
      </c>
      <c r="K146" s="135">
        <f>SUM(L146:M147)</f>
        <v>64</v>
      </c>
      <c r="L146" s="136">
        <v>42</v>
      </c>
      <c r="M146" s="136">
        <v>22</v>
      </c>
      <c r="N146" s="137">
        <v>43</v>
      </c>
    </row>
    <row r="147" spans="1:14" x14ac:dyDescent="0.15">
      <c r="A147" s="133"/>
      <c r="B147" s="130"/>
      <c r="C147" s="135"/>
      <c r="D147" s="136"/>
      <c r="E147" s="136"/>
      <c r="F147" s="137"/>
      <c r="G147" s="135"/>
      <c r="H147" s="136"/>
      <c r="I147" s="136"/>
      <c r="J147" s="136"/>
      <c r="K147" s="135"/>
      <c r="L147" s="136"/>
      <c r="M147" s="136"/>
      <c r="N147" s="137"/>
    </row>
    <row r="148" spans="1:14" x14ac:dyDescent="0.15">
      <c r="A148" s="133"/>
      <c r="B148" s="131" t="s">
        <v>206</v>
      </c>
      <c r="C148" s="123">
        <f>D148+E148</f>
        <v>7510</v>
      </c>
      <c r="D148" s="125">
        <f>H148+L148</f>
        <v>3686</v>
      </c>
      <c r="E148" s="125">
        <f>I148+M148</f>
        <v>3824</v>
      </c>
      <c r="F148" s="127">
        <f>J148+N148</f>
        <v>3139</v>
      </c>
      <c r="G148" s="123">
        <f>SUM(H148:I149)</f>
        <v>7446</v>
      </c>
      <c r="H148" s="125">
        <v>3644</v>
      </c>
      <c r="I148" s="125">
        <v>3802</v>
      </c>
      <c r="J148" s="125">
        <v>3096</v>
      </c>
      <c r="K148" s="123">
        <f>SUM(L148:M149)</f>
        <v>64</v>
      </c>
      <c r="L148" s="125">
        <v>42</v>
      </c>
      <c r="M148" s="125">
        <v>22</v>
      </c>
      <c r="N148" s="127">
        <v>43</v>
      </c>
    </row>
    <row r="149" spans="1:14" x14ac:dyDescent="0.15">
      <c r="A149" s="133"/>
      <c r="B149" s="128"/>
      <c r="C149" s="123"/>
      <c r="D149" s="125"/>
      <c r="E149" s="125"/>
      <c r="F149" s="127"/>
      <c r="G149" s="123"/>
      <c r="H149" s="125"/>
      <c r="I149" s="125"/>
      <c r="J149" s="125"/>
      <c r="K149" s="123"/>
      <c r="L149" s="125"/>
      <c r="M149" s="125"/>
      <c r="N149" s="127"/>
    </row>
    <row r="150" spans="1:14" x14ac:dyDescent="0.15">
      <c r="A150" s="133"/>
      <c r="B150" s="129" t="s">
        <v>207</v>
      </c>
      <c r="C150" s="135">
        <f>D150+E150</f>
        <v>7494</v>
      </c>
      <c r="D150" s="136">
        <f>H150+L150</f>
        <v>3672</v>
      </c>
      <c r="E150" s="136">
        <f>I150+M150</f>
        <v>3822</v>
      </c>
      <c r="F150" s="137">
        <f>J150+N150</f>
        <v>3128</v>
      </c>
      <c r="G150" s="135">
        <f>SUM(H150:I151)</f>
        <v>7436</v>
      </c>
      <c r="H150" s="136">
        <v>3636</v>
      </c>
      <c r="I150" s="136">
        <v>3800</v>
      </c>
      <c r="J150" s="136">
        <v>3091</v>
      </c>
      <c r="K150" s="135">
        <f>SUM(L150:M151)</f>
        <v>58</v>
      </c>
      <c r="L150" s="136">
        <v>36</v>
      </c>
      <c r="M150" s="136">
        <v>22</v>
      </c>
      <c r="N150" s="137">
        <v>37</v>
      </c>
    </row>
    <row r="151" spans="1:14" x14ac:dyDescent="0.15">
      <c r="A151" s="133"/>
      <c r="B151" s="130"/>
      <c r="C151" s="135"/>
      <c r="D151" s="136"/>
      <c r="E151" s="136"/>
      <c r="F151" s="137"/>
      <c r="G151" s="135"/>
      <c r="H151" s="136"/>
      <c r="I151" s="136"/>
      <c r="J151" s="136"/>
      <c r="K151" s="135"/>
      <c r="L151" s="136"/>
      <c r="M151" s="136"/>
      <c r="N151" s="137"/>
    </row>
    <row r="152" spans="1:14" x14ac:dyDescent="0.15">
      <c r="A152" s="133"/>
      <c r="B152" s="131" t="s">
        <v>208</v>
      </c>
      <c r="C152" s="123">
        <f>D152+E152</f>
        <v>7462</v>
      </c>
      <c r="D152" s="125">
        <f>H152+L152</f>
        <v>3659</v>
      </c>
      <c r="E152" s="125">
        <f>I152+M152</f>
        <v>3803</v>
      </c>
      <c r="F152" s="127">
        <f>J152+N152</f>
        <v>3110</v>
      </c>
      <c r="G152" s="123">
        <f>SUM(H152:I153)</f>
        <v>7404</v>
      </c>
      <c r="H152" s="125">
        <v>3623</v>
      </c>
      <c r="I152" s="125">
        <v>3781</v>
      </c>
      <c r="J152" s="125">
        <v>3073</v>
      </c>
      <c r="K152" s="123">
        <f>SUM(L152:M153)</f>
        <v>58</v>
      </c>
      <c r="L152" s="125">
        <v>36</v>
      </c>
      <c r="M152" s="125">
        <v>22</v>
      </c>
      <c r="N152" s="127">
        <v>37</v>
      </c>
    </row>
    <row r="153" spans="1:14" x14ac:dyDescent="0.15">
      <c r="A153" s="134"/>
      <c r="B153" s="128"/>
      <c r="C153" s="124"/>
      <c r="D153" s="126"/>
      <c r="E153" s="126"/>
      <c r="F153" s="128"/>
      <c r="G153" s="124"/>
      <c r="H153" s="126"/>
      <c r="I153" s="126"/>
      <c r="J153" s="126"/>
      <c r="K153" s="124"/>
      <c r="L153" s="126"/>
      <c r="M153" s="126"/>
      <c r="N153" s="128"/>
    </row>
    <row r="154" spans="1:14" ht="13.5" customHeight="1" x14ac:dyDescent="0.15">
      <c r="A154" s="132" t="s">
        <v>232</v>
      </c>
      <c r="B154" s="129" t="s">
        <v>211</v>
      </c>
      <c r="C154" s="139">
        <f>D154+E154</f>
        <v>7435</v>
      </c>
      <c r="D154" s="138">
        <f>H154+L154</f>
        <v>3644</v>
      </c>
      <c r="E154" s="138">
        <f>I154+M154</f>
        <v>3791</v>
      </c>
      <c r="F154" s="129">
        <f>J154+N154</f>
        <v>3105</v>
      </c>
      <c r="G154" s="138">
        <f>SUM(H154:I155)</f>
        <v>7377</v>
      </c>
      <c r="H154" s="138">
        <v>3608</v>
      </c>
      <c r="I154" s="138">
        <v>3769</v>
      </c>
      <c r="J154" s="138">
        <v>3068</v>
      </c>
      <c r="K154" s="139">
        <f>SUM(L154:M155)</f>
        <v>58</v>
      </c>
      <c r="L154" s="138">
        <v>36</v>
      </c>
      <c r="M154" s="138">
        <v>22</v>
      </c>
      <c r="N154" s="129">
        <v>37</v>
      </c>
    </row>
    <row r="155" spans="1:14" ht="13.5" customHeight="1" x14ac:dyDescent="0.15">
      <c r="A155" s="133"/>
      <c r="B155" s="130"/>
      <c r="C155" s="135"/>
      <c r="D155" s="136"/>
      <c r="E155" s="136"/>
      <c r="F155" s="137"/>
      <c r="G155" s="136"/>
      <c r="H155" s="136"/>
      <c r="I155" s="136"/>
      <c r="J155" s="136"/>
      <c r="K155" s="135"/>
      <c r="L155" s="136"/>
      <c r="M155" s="136"/>
      <c r="N155" s="137"/>
    </row>
    <row r="156" spans="1:14" ht="13.5" customHeight="1" x14ac:dyDescent="0.15">
      <c r="A156" s="133"/>
      <c r="B156" s="131" t="s">
        <v>212</v>
      </c>
      <c r="C156" s="123">
        <f>D156+E156</f>
        <v>7414</v>
      </c>
      <c r="D156" s="125">
        <f>H156+L156</f>
        <v>3635</v>
      </c>
      <c r="E156" s="125">
        <f>I156+M156</f>
        <v>3779</v>
      </c>
      <c r="F156" s="127">
        <f>J156+N156</f>
        <v>3099</v>
      </c>
      <c r="G156" s="123">
        <f>SUM(H156:I157)</f>
        <v>7356</v>
      </c>
      <c r="H156" s="125">
        <v>3599</v>
      </c>
      <c r="I156" s="125">
        <v>3757</v>
      </c>
      <c r="J156" s="125">
        <v>3062</v>
      </c>
      <c r="K156" s="123">
        <f>SUM(L156:M157)</f>
        <v>58</v>
      </c>
      <c r="L156" s="125">
        <v>36</v>
      </c>
      <c r="M156" s="125">
        <v>22</v>
      </c>
      <c r="N156" s="127">
        <v>37</v>
      </c>
    </row>
    <row r="157" spans="1:14" ht="13.5" customHeight="1" x14ac:dyDescent="0.15">
      <c r="A157" s="133"/>
      <c r="B157" s="128"/>
      <c r="C157" s="123"/>
      <c r="D157" s="125"/>
      <c r="E157" s="125"/>
      <c r="F157" s="127"/>
      <c r="G157" s="123"/>
      <c r="H157" s="125"/>
      <c r="I157" s="125"/>
      <c r="J157" s="125"/>
      <c r="K157" s="123"/>
      <c r="L157" s="125"/>
      <c r="M157" s="125"/>
      <c r="N157" s="127"/>
    </row>
    <row r="158" spans="1:14" ht="13.5" customHeight="1" x14ac:dyDescent="0.15">
      <c r="A158" s="133"/>
      <c r="B158" s="129" t="s">
        <v>213</v>
      </c>
      <c r="C158" s="135">
        <f>D158+E158</f>
        <v>7401</v>
      </c>
      <c r="D158" s="136">
        <f>H158+L158</f>
        <v>3633</v>
      </c>
      <c r="E158" s="136">
        <f>I158+M158</f>
        <v>3768</v>
      </c>
      <c r="F158" s="137">
        <f>J158+N158</f>
        <v>3098</v>
      </c>
      <c r="G158" s="135">
        <f>SUM(H158:I159)</f>
        <v>7341</v>
      </c>
      <c r="H158" s="136">
        <v>3595</v>
      </c>
      <c r="I158" s="136">
        <v>3746</v>
      </c>
      <c r="J158" s="136">
        <v>3059</v>
      </c>
      <c r="K158" s="135">
        <f>SUM(L158:M159)</f>
        <v>60</v>
      </c>
      <c r="L158" s="136">
        <v>38</v>
      </c>
      <c r="M158" s="136">
        <v>22</v>
      </c>
      <c r="N158" s="137">
        <v>39</v>
      </c>
    </row>
    <row r="159" spans="1:14" ht="13.5" customHeight="1" x14ac:dyDescent="0.15">
      <c r="A159" s="133"/>
      <c r="B159" s="130"/>
      <c r="C159" s="135"/>
      <c r="D159" s="136"/>
      <c r="E159" s="136"/>
      <c r="F159" s="137"/>
      <c r="G159" s="135"/>
      <c r="H159" s="136"/>
      <c r="I159" s="136"/>
      <c r="J159" s="136"/>
      <c r="K159" s="135"/>
      <c r="L159" s="136"/>
      <c r="M159" s="136"/>
      <c r="N159" s="137"/>
    </row>
    <row r="160" spans="1:14" ht="13.5" customHeight="1" x14ac:dyDescent="0.15">
      <c r="A160" s="133"/>
      <c r="B160" s="131" t="s">
        <v>214</v>
      </c>
      <c r="C160" s="123">
        <f>D160+E160</f>
        <v>7370</v>
      </c>
      <c r="D160" s="125">
        <f>H160+L160</f>
        <v>3618</v>
      </c>
      <c r="E160" s="125">
        <f>I160+M160</f>
        <v>3752</v>
      </c>
      <c r="F160" s="127">
        <f>J160+N160</f>
        <v>3095</v>
      </c>
      <c r="G160" s="123">
        <f>SUM(H160:I161)</f>
        <v>7310</v>
      </c>
      <c r="H160" s="125">
        <v>3580</v>
      </c>
      <c r="I160" s="125">
        <v>3730</v>
      </c>
      <c r="J160" s="125">
        <v>3056</v>
      </c>
      <c r="K160" s="123">
        <f>SUM(L160:M161)</f>
        <v>60</v>
      </c>
      <c r="L160" s="125">
        <v>38</v>
      </c>
      <c r="M160" s="125">
        <v>22</v>
      </c>
      <c r="N160" s="127">
        <v>39</v>
      </c>
    </row>
    <row r="161" spans="1:14" ht="13.5" customHeight="1" x14ac:dyDescent="0.15">
      <c r="A161" s="133"/>
      <c r="B161" s="128"/>
      <c r="C161" s="123"/>
      <c r="D161" s="125"/>
      <c r="E161" s="125"/>
      <c r="F161" s="127"/>
      <c r="G161" s="123"/>
      <c r="H161" s="125"/>
      <c r="I161" s="125"/>
      <c r="J161" s="125"/>
      <c r="K161" s="123"/>
      <c r="L161" s="125"/>
      <c r="M161" s="125"/>
      <c r="N161" s="127"/>
    </row>
    <row r="162" spans="1:14" ht="13.5" customHeight="1" x14ac:dyDescent="0.15">
      <c r="A162" s="133"/>
      <c r="B162" s="129" t="s">
        <v>215</v>
      </c>
      <c r="C162" s="135">
        <f>D162+E162</f>
        <v>7349</v>
      </c>
      <c r="D162" s="136">
        <f>H162+L162</f>
        <v>3607</v>
      </c>
      <c r="E162" s="136">
        <f>I162+M162</f>
        <v>3742</v>
      </c>
      <c r="F162" s="137">
        <f>J162+N162</f>
        <v>3093</v>
      </c>
      <c r="G162" s="135">
        <f>SUM(H162:I163)</f>
        <v>7288</v>
      </c>
      <c r="H162" s="136">
        <v>3568</v>
      </c>
      <c r="I162" s="136">
        <v>3720</v>
      </c>
      <c r="J162" s="136">
        <v>3053</v>
      </c>
      <c r="K162" s="135">
        <f>SUM(L162:M163)</f>
        <v>61</v>
      </c>
      <c r="L162" s="136">
        <v>39</v>
      </c>
      <c r="M162" s="136">
        <v>22</v>
      </c>
      <c r="N162" s="137">
        <v>40</v>
      </c>
    </row>
    <row r="163" spans="1:14" ht="13.5" customHeight="1" x14ac:dyDescent="0.15">
      <c r="A163" s="133"/>
      <c r="B163" s="130"/>
      <c r="C163" s="135"/>
      <c r="D163" s="136"/>
      <c r="E163" s="136"/>
      <c r="F163" s="137"/>
      <c r="G163" s="135"/>
      <c r="H163" s="136"/>
      <c r="I163" s="136"/>
      <c r="J163" s="136"/>
      <c r="K163" s="135"/>
      <c r="L163" s="136"/>
      <c r="M163" s="136"/>
      <c r="N163" s="137"/>
    </row>
    <row r="164" spans="1:14" ht="13.5" customHeight="1" x14ac:dyDescent="0.15">
      <c r="A164" s="133"/>
      <c r="B164" s="131" t="s">
        <v>216</v>
      </c>
      <c r="C164" s="123">
        <f>D164+E164</f>
        <v>7334</v>
      </c>
      <c r="D164" s="125">
        <f>H164+L164</f>
        <v>3604</v>
      </c>
      <c r="E164" s="125">
        <f>I164+M164</f>
        <v>3730</v>
      </c>
      <c r="F164" s="127">
        <f>J164+N164</f>
        <v>3089</v>
      </c>
      <c r="G164" s="123">
        <f>SUM(H164:I165)</f>
        <v>7274</v>
      </c>
      <c r="H164" s="125">
        <v>3565</v>
      </c>
      <c r="I164" s="125">
        <v>3709</v>
      </c>
      <c r="J164" s="125">
        <v>3049</v>
      </c>
      <c r="K164" s="123">
        <f>SUM(L164:M165)</f>
        <v>60</v>
      </c>
      <c r="L164" s="125">
        <v>39</v>
      </c>
      <c r="M164" s="125">
        <v>21</v>
      </c>
      <c r="N164" s="127">
        <v>40</v>
      </c>
    </row>
    <row r="165" spans="1:14" ht="13.5" customHeight="1" x14ac:dyDescent="0.15">
      <c r="A165" s="133"/>
      <c r="B165" s="128"/>
      <c r="C165" s="123"/>
      <c r="D165" s="125"/>
      <c r="E165" s="125"/>
      <c r="F165" s="127"/>
      <c r="G165" s="123"/>
      <c r="H165" s="125"/>
      <c r="I165" s="125"/>
      <c r="J165" s="125"/>
      <c r="K165" s="123"/>
      <c r="L165" s="125"/>
      <c r="M165" s="125"/>
      <c r="N165" s="127"/>
    </row>
    <row r="166" spans="1:14" ht="13.5" customHeight="1" x14ac:dyDescent="0.15">
      <c r="A166" s="133"/>
      <c r="B166" s="129" t="s">
        <v>202</v>
      </c>
      <c r="C166" s="135">
        <f>D166+E166</f>
        <v>7311</v>
      </c>
      <c r="D166" s="136">
        <f>H166+L166</f>
        <v>3592</v>
      </c>
      <c r="E166" s="136">
        <f>I166+M166</f>
        <v>3719</v>
      </c>
      <c r="F166" s="137">
        <f>J166+N166</f>
        <v>3084</v>
      </c>
      <c r="G166" s="135">
        <f>SUM(H166:I167)</f>
        <v>7254</v>
      </c>
      <c r="H166" s="136">
        <v>3555</v>
      </c>
      <c r="I166" s="136">
        <v>3699</v>
      </c>
      <c r="J166" s="136">
        <v>3046</v>
      </c>
      <c r="K166" s="135">
        <f>SUM(L166:M167)</f>
        <v>57</v>
      </c>
      <c r="L166" s="136">
        <v>37</v>
      </c>
      <c r="M166" s="136">
        <v>20</v>
      </c>
      <c r="N166" s="137">
        <v>38</v>
      </c>
    </row>
    <row r="167" spans="1:14" ht="13.5" customHeight="1" x14ac:dyDescent="0.15">
      <c r="A167" s="133"/>
      <c r="B167" s="130"/>
      <c r="C167" s="135"/>
      <c r="D167" s="136"/>
      <c r="E167" s="136"/>
      <c r="F167" s="137"/>
      <c r="G167" s="135"/>
      <c r="H167" s="136"/>
      <c r="I167" s="136"/>
      <c r="J167" s="136"/>
      <c r="K167" s="135"/>
      <c r="L167" s="136"/>
      <c r="M167" s="136"/>
      <c r="N167" s="137"/>
    </row>
    <row r="168" spans="1:14" ht="13.5" customHeight="1" x14ac:dyDescent="0.15">
      <c r="A168" s="133"/>
      <c r="B168" s="131" t="s">
        <v>203</v>
      </c>
      <c r="C168" s="123">
        <f>D168+E168</f>
        <v>7290</v>
      </c>
      <c r="D168" s="125">
        <f>H168+L168</f>
        <v>3583</v>
      </c>
      <c r="E168" s="125">
        <f>I168+M168</f>
        <v>3707</v>
      </c>
      <c r="F168" s="127">
        <f>J168+N168</f>
        <v>3078</v>
      </c>
      <c r="G168" s="123">
        <f>SUM(H168:I169)</f>
        <v>7233</v>
      </c>
      <c r="H168" s="125">
        <v>3546</v>
      </c>
      <c r="I168" s="125">
        <v>3687</v>
      </c>
      <c r="J168" s="125">
        <v>3040</v>
      </c>
      <c r="K168" s="123">
        <f>SUM(L168:M169)</f>
        <v>57</v>
      </c>
      <c r="L168" s="125">
        <v>37</v>
      </c>
      <c r="M168" s="125">
        <v>20</v>
      </c>
      <c r="N168" s="127">
        <v>38</v>
      </c>
    </row>
    <row r="169" spans="1:14" ht="13.5" customHeight="1" x14ac:dyDescent="0.15">
      <c r="A169" s="133"/>
      <c r="B169" s="128"/>
      <c r="C169" s="123"/>
      <c r="D169" s="125"/>
      <c r="E169" s="125"/>
      <c r="F169" s="127"/>
      <c r="G169" s="123"/>
      <c r="H169" s="125"/>
      <c r="I169" s="125"/>
      <c r="J169" s="125"/>
      <c r="K169" s="123"/>
      <c r="L169" s="125"/>
      <c r="M169" s="125"/>
      <c r="N169" s="127"/>
    </row>
    <row r="170" spans="1:14" ht="13.5" customHeight="1" x14ac:dyDescent="0.15">
      <c r="A170" s="133"/>
      <c r="B170" s="129" t="s">
        <v>205</v>
      </c>
      <c r="C170" s="135">
        <f>D170+E170</f>
        <v>7288</v>
      </c>
      <c r="D170" s="136">
        <f>H170+L170</f>
        <v>3583</v>
      </c>
      <c r="E170" s="136">
        <f>I170+M170</f>
        <v>3705</v>
      </c>
      <c r="F170" s="137">
        <f>J170+N170</f>
        <v>3079</v>
      </c>
      <c r="G170" s="135">
        <f>SUM(H170:I171)</f>
        <v>7231</v>
      </c>
      <c r="H170" s="136">
        <v>3546</v>
      </c>
      <c r="I170" s="136">
        <v>3685</v>
      </c>
      <c r="J170" s="136">
        <v>3041</v>
      </c>
      <c r="K170" s="135">
        <f>SUM(L170:M171)</f>
        <v>57</v>
      </c>
      <c r="L170" s="136">
        <v>37</v>
      </c>
      <c r="M170" s="136">
        <v>20</v>
      </c>
      <c r="N170" s="137">
        <v>38</v>
      </c>
    </row>
    <row r="171" spans="1:14" ht="13.5" customHeight="1" x14ac:dyDescent="0.15">
      <c r="A171" s="133"/>
      <c r="B171" s="130"/>
      <c r="C171" s="135"/>
      <c r="D171" s="136"/>
      <c r="E171" s="136"/>
      <c r="F171" s="137"/>
      <c r="G171" s="135"/>
      <c r="H171" s="136"/>
      <c r="I171" s="136"/>
      <c r="J171" s="136"/>
      <c r="K171" s="135"/>
      <c r="L171" s="136"/>
      <c r="M171" s="136"/>
      <c r="N171" s="137"/>
    </row>
    <row r="172" spans="1:14" ht="13.5" customHeight="1" x14ac:dyDescent="0.15">
      <c r="A172" s="133"/>
      <c r="B172" s="131" t="s">
        <v>206</v>
      </c>
      <c r="C172" s="123">
        <f>D172+E172</f>
        <v>7278</v>
      </c>
      <c r="D172" s="125">
        <f>H172+L172</f>
        <v>3581</v>
      </c>
      <c r="E172" s="125">
        <f>I172+M172</f>
        <v>3697</v>
      </c>
      <c r="F172" s="127">
        <f>J172+N172</f>
        <v>3073</v>
      </c>
      <c r="G172" s="123">
        <f>SUM(H172:I173)</f>
        <v>7220</v>
      </c>
      <c r="H172" s="125">
        <v>3543</v>
      </c>
      <c r="I172" s="125">
        <v>3677</v>
      </c>
      <c r="J172" s="125">
        <v>3034</v>
      </c>
      <c r="K172" s="123">
        <f>SUM(L172:M173)</f>
        <v>58</v>
      </c>
      <c r="L172" s="125">
        <v>38</v>
      </c>
      <c r="M172" s="125">
        <v>20</v>
      </c>
      <c r="N172" s="127">
        <v>39</v>
      </c>
    </row>
    <row r="173" spans="1:14" ht="13.5" customHeight="1" x14ac:dyDescent="0.15">
      <c r="A173" s="133"/>
      <c r="B173" s="128"/>
      <c r="C173" s="123"/>
      <c r="D173" s="125"/>
      <c r="E173" s="125"/>
      <c r="F173" s="127"/>
      <c r="G173" s="123"/>
      <c r="H173" s="125"/>
      <c r="I173" s="125"/>
      <c r="J173" s="125"/>
      <c r="K173" s="123"/>
      <c r="L173" s="125"/>
      <c r="M173" s="125"/>
      <c r="N173" s="127"/>
    </row>
    <row r="174" spans="1:14" ht="13.5" customHeight="1" x14ac:dyDescent="0.15">
      <c r="A174" s="133"/>
      <c r="B174" s="129" t="s">
        <v>207</v>
      </c>
      <c r="C174" s="135">
        <f>D174+E174</f>
        <v>7270</v>
      </c>
      <c r="D174" s="136">
        <f>H174+L174</f>
        <v>3583</v>
      </c>
      <c r="E174" s="136">
        <f>I174+M174</f>
        <v>3687</v>
      </c>
      <c r="F174" s="137">
        <f>J174+N174</f>
        <v>3073</v>
      </c>
      <c r="G174" s="135">
        <f>SUM(H174:I175)</f>
        <v>7210</v>
      </c>
      <c r="H174" s="136">
        <v>3543</v>
      </c>
      <c r="I174" s="136">
        <v>3667</v>
      </c>
      <c r="J174" s="136">
        <v>3032</v>
      </c>
      <c r="K174" s="135">
        <f>SUM(L174:M175)</f>
        <v>60</v>
      </c>
      <c r="L174" s="136">
        <v>40</v>
      </c>
      <c r="M174" s="136">
        <v>20</v>
      </c>
      <c r="N174" s="137">
        <v>41</v>
      </c>
    </row>
    <row r="175" spans="1:14" ht="13.5" customHeight="1" x14ac:dyDescent="0.15">
      <c r="A175" s="133"/>
      <c r="B175" s="130"/>
      <c r="C175" s="135"/>
      <c r="D175" s="136"/>
      <c r="E175" s="136"/>
      <c r="F175" s="137"/>
      <c r="G175" s="135"/>
      <c r="H175" s="136"/>
      <c r="I175" s="136"/>
      <c r="J175" s="136"/>
      <c r="K175" s="135"/>
      <c r="L175" s="136"/>
      <c r="M175" s="136"/>
      <c r="N175" s="137"/>
    </row>
    <row r="176" spans="1:14" ht="13.5" customHeight="1" x14ac:dyDescent="0.15">
      <c r="A176" s="133"/>
      <c r="B176" s="131" t="s">
        <v>208</v>
      </c>
      <c r="C176" s="123">
        <f>D176+E176</f>
        <v>7258</v>
      </c>
      <c r="D176" s="125">
        <f>H176+L176</f>
        <v>3574</v>
      </c>
      <c r="E176" s="125">
        <f>I176+M176</f>
        <v>3684</v>
      </c>
      <c r="F176" s="127">
        <f>J176+N176</f>
        <v>3072</v>
      </c>
      <c r="G176" s="123">
        <f>SUM(H176:I177)</f>
        <v>7198</v>
      </c>
      <c r="H176" s="125">
        <v>3534</v>
      </c>
      <c r="I176" s="125">
        <v>3664</v>
      </c>
      <c r="J176" s="125">
        <v>3031</v>
      </c>
      <c r="K176" s="123">
        <f>SUM(L176:M177)</f>
        <v>60</v>
      </c>
      <c r="L176" s="125">
        <v>40</v>
      </c>
      <c r="M176" s="125">
        <v>20</v>
      </c>
      <c r="N176" s="127">
        <v>41</v>
      </c>
    </row>
    <row r="177" spans="1:14" ht="13.5" customHeight="1" x14ac:dyDescent="0.15">
      <c r="A177" s="134"/>
      <c r="B177" s="128"/>
      <c r="C177" s="124"/>
      <c r="D177" s="126"/>
      <c r="E177" s="126"/>
      <c r="F177" s="128"/>
      <c r="G177" s="124"/>
      <c r="H177" s="126"/>
      <c r="I177" s="126"/>
      <c r="J177" s="126"/>
      <c r="K177" s="124"/>
      <c r="L177" s="126"/>
      <c r="M177" s="126"/>
      <c r="N177" s="128"/>
    </row>
    <row r="178" spans="1:14" ht="13.5" customHeight="1" x14ac:dyDescent="0.15">
      <c r="A178" s="132" t="s">
        <v>233</v>
      </c>
      <c r="B178" s="129" t="s">
        <v>211</v>
      </c>
      <c r="C178" s="139">
        <f>D178+E178</f>
        <v>7240</v>
      </c>
      <c r="D178" s="138">
        <f>H178+L178</f>
        <v>3568</v>
      </c>
      <c r="E178" s="138">
        <f>I178+M178</f>
        <v>3672</v>
      </c>
      <c r="F178" s="129">
        <f>J178+N178</f>
        <v>3067</v>
      </c>
      <c r="G178" s="138">
        <f>SUM(H178:I179)</f>
        <v>7182</v>
      </c>
      <c r="H178" s="138">
        <v>3530</v>
      </c>
      <c r="I178" s="138">
        <v>3652</v>
      </c>
      <c r="J178" s="138">
        <v>3028</v>
      </c>
      <c r="K178" s="139">
        <f>SUM(L178:M179)</f>
        <v>58</v>
      </c>
      <c r="L178" s="138">
        <v>38</v>
      </c>
      <c r="M178" s="138">
        <v>20</v>
      </c>
      <c r="N178" s="129">
        <v>39</v>
      </c>
    </row>
    <row r="179" spans="1:14" ht="13.5" customHeight="1" x14ac:dyDescent="0.15">
      <c r="A179" s="133"/>
      <c r="B179" s="130"/>
      <c r="C179" s="135"/>
      <c r="D179" s="136"/>
      <c r="E179" s="136"/>
      <c r="F179" s="137"/>
      <c r="G179" s="136"/>
      <c r="H179" s="136"/>
      <c r="I179" s="136"/>
      <c r="J179" s="136"/>
      <c r="K179" s="135"/>
      <c r="L179" s="136"/>
      <c r="M179" s="136"/>
      <c r="N179" s="137"/>
    </row>
    <row r="180" spans="1:14" ht="13.5" customHeight="1" x14ac:dyDescent="0.15">
      <c r="A180" s="133"/>
      <c r="B180" s="131" t="s">
        <v>212</v>
      </c>
      <c r="C180" s="123">
        <f>D180+E180</f>
        <v>7219</v>
      </c>
      <c r="D180" s="125">
        <f>H180+L180</f>
        <v>3560</v>
      </c>
      <c r="E180" s="125">
        <f>I180+M180</f>
        <v>3659</v>
      </c>
      <c r="F180" s="127">
        <f>J180+N180</f>
        <v>3065</v>
      </c>
      <c r="G180" s="123">
        <f>SUM(H180:I181)</f>
        <v>7161</v>
      </c>
      <c r="H180" s="125">
        <v>3522</v>
      </c>
      <c r="I180" s="125">
        <v>3639</v>
      </c>
      <c r="J180" s="125">
        <v>3026</v>
      </c>
      <c r="K180" s="123">
        <f>SUM(L180:M181)</f>
        <v>58</v>
      </c>
      <c r="L180" s="125">
        <v>38</v>
      </c>
      <c r="M180" s="125">
        <v>20</v>
      </c>
      <c r="N180" s="127">
        <v>39</v>
      </c>
    </row>
    <row r="181" spans="1:14" ht="13.5" customHeight="1" x14ac:dyDescent="0.15">
      <c r="A181" s="133"/>
      <c r="B181" s="128"/>
      <c r="C181" s="123"/>
      <c r="D181" s="125"/>
      <c r="E181" s="125"/>
      <c r="F181" s="127"/>
      <c r="G181" s="123"/>
      <c r="H181" s="125"/>
      <c r="I181" s="125"/>
      <c r="J181" s="125"/>
      <c r="K181" s="123"/>
      <c r="L181" s="125"/>
      <c r="M181" s="125"/>
      <c r="N181" s="127"/>
    </row>
    <row r="182" spans="1:14" ht="13.5" customHeight="1" x14ac:dyDescent="0.15">
      <c r="A182" s="133"/>
      <c r="B182" s="129" t="s">
        <v>213</v>
      </c>
      <c r="C182" s="135">
        <f>D182+E182</f>
        <v>7208</v>
      </c>
      <c r="D182" s="136">
        <f>H182+L182</f>
        <v>3556</v>
      </c>
      <c r="E182" s="136">
        <f>I182+M182</f>
        <v>3652</v>
      </c>
      <c r="F182" s="137">
        <f>J182+N182</f>
        <v>3061</v>
      </c>
      <c r="G182" s="135">
        <f>SUM(H182:I183)</f>
        <v>7151</v>
      </c>
      <c r="H182" s="136">
        <v>3519</v>
      </c>
      <c r="I182" s="136">
        <v>3632</v>
      </c>
      <c r="J182" s="136">
        <v>3023</v>
      </c>
      <c r="K182" s="135">
        <f>SUM(L182:M183)</f>
        <v>57</v>
      </c>
      <c r="L182" s="136">
        <v>37</v>
      </c>
      <c r="M182" s="136">
        <v>20</v>
      </c>
      <c r="N182" s="137">
        <v>38</v>
      </c>
    </row>
    <row r="183" spans="1:14" ht="13.5" customHeight="1" x14ac:dyDescent="0.15">
      <c r="A183" s="133"/>
      <c r="B183" s="130"/>
      <c r="C183" s="135"/>
      <c r="D183" s="136"/>
      <c r="E183" s="136"/>
      <c r="F183" s="137"/>
      <c r="G183" s="135"/>
      <c r="H183" s="136"/>
      <c r="I183" s="136"/>
      <c r="J183" s="136"/>
      <c r="K183" s="135"/>
      <c r="L183" s="136"/>
      <c r="M183" s="136"/>
      <c r="N183" s="137"/>
    </row>
    <row r="184" spans="1:14" ht="13.5" customHeight="1" x14ac:dyDescent="0.15">
      <c r="A184" s="133"/>
      <c r="B184" s="131" t="s">
        <v>214</v>
      </c>
      <c r="C184" s="123">
        <f>D184+E184</f>
        <v>7176</v>
      </c>
      <c r="D184" s="125">
        <f>H184+L184</f>
        <v>3542</v>
      </c>
      <c r="E184" s="125">
        <f>I184+M184</f>
        <v>3634</v>
      </c>
      <c r="F184" s="127">
        <f>J184+N184</f>
        <v>3058</v>
      </c>
      <c r="G184" s="123">
        <f>SUM(H184:I185)</f>
        <v>7119</v>
      </c>
      <c r="H184" s="125">
        <v>3505</v>
      </c>
      <c r="I184" s="125">
        <v>3614</v>
      </c>
      <c r="J184" s="125">
        <v>3020</v>
      </c>
      <c r="K184" s="123">
        <f>SUM(L184:M185)</f>
        <v>57</v>
      </c>
      <c r="L184" s="125">
        <v>37</v>
      </c>
      <c r="M184" s="125">
        <v>20</v>
      </c>
      <c r="N184" s="127">
        <v>38</v>
      </c>
    </row>
    <row r="185" spans="1:14" ht="13.5" customHeight="1" x14ac:dyDescent="0.15">
      <c r="A185" s="133"/>
      <c r="B185" s="128"/>
      <c r="C185" s="123"/>
      <c r="D185" s="125"/>
      <c r="E185" s="125"/>
      <c r="F185" s="127"/>
      <c r="G185" s="123"/>
      <c r="H185" s="125"/>
      <c r="I185" s="125"/>
      <c r="J185" s="125"/>
      <c r="K185" s="123"/>
      <c r="L185" s="125"/>
      <c r="M185" s="125"/>
      <c r="N185" s="127"/>
    </row>
    <row r="186" spans="1:14" ht="13.5" customHeight="1" x14ac:dyDescent="0.15">
      <c r="A186" s="133"/>
      <c r="B186" s="129" t="s">
        <v>215</v>
      </c>
      <c r="C186" s="135">
        <f>D186+E186</f>
        <v>7170</v>
      </c>
      <c r="D186" s="136">
        <f>H186+L186</f>
        <v>3539</v>
      </c>
      <c r="E186" s="136">
        <f>I186+M186</f>
        <v>3631</v>
      </c>
      <c r="F186" s="137">
        <f>J186+N186</f>
        <v>3061</v>
      </c>
      <c r="G186" s="135">
        <f>SUM(H186:I187)</f>
        <v>7112</v>
      </c>
      <c r="H186" s="136">
        <v>3502</v>
      </c>
      <c r="I186" s="136">
        <v>3610</v>
      </c>
      <c r="J186" s="136">
        <v>3023</v>
      </c>
      <c r="K186" s="135">
        <f>SUM(L186:M187)</f>
        <v>58</v>
      </c>
      <c r="L186" s="136">
        <v>37</v>
      </c>
      <c r="M186" s="136">
        <v>21</v>
      </c>
      <c r="N186" s="137">
        <v>38</v>
      </c>
    </row>
    <row r="187" spans="1:14" ht="13.5" customHeight="1" x14ac:dyDescent="0.15">
      <c r="A187" s="133"/>
      <c r="B187" s="130"/>
      <c r="C187" s="135"/>
      <c r="D187" s="136"/>
      <c r="E187" s="136"/>
      <c r="F187" s="137"/>
      <c r="G187" s="135"/>
      <c r="H187" s="136"/>
      <c r="I187" s="136"/>
      <c r="J187" s="136"/>
      <c r="K187" s="135"/>
      <c r="L187" s="136"/>
      <c r="M187" s="136"/>
      <c r="N187" s="137"/>
    </row>
    <row r="188" spans="1:14" ht="13.5" customHeight="1" x14ac:dyDescent="0.15">
      <c r="A188" s="133"/>
      <c r="B188" s="131" t="s">
        <v>216</v>
      </c>
      <c r="C188" s="123">
        <f>D188+E188</f>
        <v>7157</v>
      </c>
      <c r="D188" s="125">
        <f>H188+L188</f>
        <v>3534</v>
      </c>
      <c r="E188" s="125">
        <f>I188+M188</f>
        <v>3623</v>
      </c>
      <c r="F188" s="127">
        <f>J188+N188</f>
        <v>3058</v>
      </c>
      <c r="G188" s="123">
        <f>SUM(H188:I189)</f>
        <v>7099</v>
      </c>
      <c r="H188" s="125">
        <v>3496</v>
      </c>
      <c r="I188" s="125">
        <v>3603</v>
      </c>
      <c r="J188" s="125">
        <v>3019</v>
      </c>
      <c r="K188" s="123">
        <f>SUM(L188:M189)</f>
        <v>58</v>
      </c>
      <c r="L188" s="125">
        <v>38</v>
      </c>
      <c r="M188" s="125">
        <v>20</v>
      </c>
      <c r="N188" s="127">
        <v>39</v>
      </c>
    </row>
    <row r="189" spans="1:14" ht="13.5" customHeight="1" x14ac:dyDescent="0.15">
      <c r="A189" s="133"/>
      <c r="B189" s="128"/>
      <c r="C189" s="123"/>
      <c r="D189" s="125"/>
      <c r="E189" s="125"/>
      <c r="F189" s="127"/>
      <c r="G189" s="123"/>
      <c r="H189" s="125"/>
      <c r="I189" s="125"/>
      <c r="J189" s="125"/>
      <c r="K189" s="123"/>
      <c r="L189" s="125"/>
      <c r="M189" s="125"/>
      <c r="N189" s="127"/>
    </row>
    <row r="190" spans="1:14" ht="13.5" customHeight="1" x14ac:dyDescent="0.15">
      <c r="A190" s="133"/>
      <c r="B190" s="129" t="s">
        <v>202</v>
      </c>
      <c r="C190" s="135">
        <f>D190+E190</f>
        <v>7146</v>
      </c>
      <c r="D190" s="136">
        <f>H190+L190</f>
        <v>3529</v>
      </c>
      <c r="E190" s="136">
        <f>I190+M190</f>
        <v>3617</v>
      </c>
      <c r="F190" s="137">
        <f>J190+N190</f>
        <v>3051</v>
      </c>
      <c r="G190" s="135">
        <f>SUM(H190:I191)</f>
        <v>7089</v>
      </c>
      <c r="H190" s="136">
        <v>3492</v>
      </c>
      <c r="I190" s="136">
        <v>3597</v>
      </c>
      <c r="J190" s="136">
        <v>3013</v>
      </c>
      <c r="K190" s="135">
        <f>SUM(L190:M191)</f>
        <v>57</v>
      </c>
      <c r="L190" s="136">
        <v>37</v>
      </c>
      <c r="M190" s="136">
        <v>20</v>
      </c>
      <c r="N190" s="137">
        <v>38</v>
      </c>
    </row>
    <row r="191" spans="1:14" ht="13.5" customHeight="1" x14ac:dyDescent="0.15">
      <c r="A191" s="133"/>
      <c r="B191" s="130"/>
      <c r="C191" s="135"/>
      <c r="D191" s="136"/>
      <c r="E191" s="136"/>
      <c r="F191" s="137"/>
      <c r="G191" s="135"/>
      <c r="H191" s="136"/>
      <c r="I191" s="136"/>
      <c r="J191" s="136"/>
      <c r="K191" s="135"/>
      <c r="L191" s="136"/>
      <c r="M191" s="136"/>
      <c r="N191" s="137"/>
    </row>
    <row r="192" spans="1:14" ht="13.5" customHeight="1" x14ac:dyDescent="0.15">
      <c r="A192" s="133"/>
      <c r="B192" s="131" t="s">
        <v>203</v>
      </c>
      <c r="C192" s="123">
        <f>D192+E192</f>
        <v>7133</v>
      </c>
      <c r="D192" s="125">
        <f>H192+L192</f>
        <v>3526</v>
      </c>
      <c r="E192" s="125">
        <f>I192+M192</f>
        <v>3607</v>
      </c>
      <c r="F192" s="127">
        <f>J192+N192</f>
        <v>3049</v>
      </c>
      <c r="G192" s="123">
        <f>SUM(H192:I193)</f>
        <v>7075</v>
      </c>
      <c r="H192" s="125">
        <v>3488</v>
      </c>
      <c r="I192" s="125">
        <v>3587</v>
      </c>
      <c r="J192" s="125">
        <v>3010</v>
      </c>
      <c r="K192" s="123">
        <f>SUM(L192:M193)</f>
        <v>58</v>
      </c>
      <c r="L192" s="125">
        <v>38</v>
      </c>
      <c r="M192" s="125">
        <v>20</v>
      </c>
      <c r="N192" s="127">
        <v>39</v>
      </c>
    </row>
    <row r="193" spans="1:14" ht="13.5" customHeight="1" x14ac:dyDescent="0.15">
      <c r="A193" s="133"/>
      <c r="B193" s="128"/>
      <c r="C193" s="123"/>
      <c r="D193" s="125"/>
      <c r="E193" s="125"/>
      <c r="F193" s="127"/>
      <c r="G193" s="123"/>
      <c r="H193" s="125"/>
      <c r="I193" s="125"/>
      <c r="J193" s="125"/>
      <c r="K193" s="123"/>
      <c r="L193" s="125"/>
      <c r="M193" s="125"/>
      <c r="N193" s="127"/>
    </row>
    <row r="194" spans="1:14" ht="13.5" customHeight="1" x14ac:dyDescent="0.15">
      <c r="A194" s="133"/>
      <c r="B194" s="129" t="s">
        <v>205</v>
      </c>
      <c r="C194" s="135">
        <f>D194+E194</f>
        <v>7122</v>
      </c>
      <c r="D194" s="136">
        <f>H194+L194</f>
        <v>3522</v>
      </c>
      <c r="E194" s="136">
        <f>I194+M194</f>
        <v>3600</v>
      </c>
      <c r="F194" s="137">
        <f>J194+N194</f>
        <v>3046</v>
      </c>
      <c r="G194" s="135">
        <f>SUM(H194:I195)</f>
        <v>7065</v>
      </c>
      <c r="H194" s="136">
        <v>3485</v>
      </c>
      <c r="I194" s="136">
        <v>3580</v>
      </c>
      <c r="J194" s="136">
        <v>3008</v>
      </c>
      <c r="K194" s="135">
        <f>SUM(L194:M195)</f>
        <v>57</v>
      </c>
      <c r="L194" s="136">
        <v>37</v>
      </c>
      <c r="M194" s="136">
        <v>20</v>
      </c>
      <c r="N194" s="137">
        <v>38</v>
      </c>
    </row>
    <row r="195" spans="1:14" ht="13.5" customHeight="1" x14ac:dyDescent="0.15">
      <c r="A195" s="133"/>
      <c r="B195" s="130"/>
      <c r="C195" s="135"/>
      <c r="D195" s="136"/>
      <c r="E195" s="136"/>
      <c r="F195" s="137"/>
      <c r="G195" s="135"/>
      <c r="H195" s="136"/>
      <c r="I195" s="136"/>
      <c r="J195" s="136"/>
      <c r="K195" s="135"/>
      <c r="L195" s="136"/>
      <c r="M195" s="136"/>
      <c r="N195" s="137"/>
    </row>
    <row r="196" spans="1:14" ht="13.5" customHeight="1" x14ac:dyDescent="0.15">
      <c r="A196" s="133"/>
      <c r="B196" s="131" t="s">
        <v>206</v>
      </c>
      <c r="C196" s="123">
        <f>D196+E196</f>
        <v>7118</v>
      </c>
      <c r="D196" s="125">
        <f>H196+L196</f>
        <v>3523</v>
      </c>
      <c r="E196" s="125">
        <f>I196+M196</f>
        <v>3595</v>
      </c>
      <c r="F196" s="127">
        <f>J196+N196</f>
        <v>3043</v>
      </c>
      <c r="G196" s="123">
        <f>SUM(H196:I197)</f>
        <v>7063</v>
      </c>
      <c r="H196" s="125">
        <v>3488</v>
      </c>
      <c r="I196" s="125">
        <v>3575</v>
      </c>
      <c r="J196" s="125">
        <v>3007</v>
      </c>
      <c r="K196" s="123">
        <f>SUM(L196:M197)</f>
        <v>55</v>
      </c>
      <c r="L196" s="125">
        <v>35</v>
      </c>
      <c r="M196" s="125">
        <v>20</v>
      </c>
      <c r="N196" s="127">
        <v>36</v>
      </c>
    </row>
    <row r="197" spans="1:14" ht="13.5" customHeight="1" x14ac:dyDescent="0.15">
      <c r="A197" s="133"/>
      <c r="B197" s="128"/>
      <c r="C197" s="123"/>
      <c r="D197" s="125"/>
      <c r="E197" s="125"/>
      <c r="F197" s="127"/>
      <c r="G197" s="123"/>
      <c r="H197" s="125"/>
      <c r="I197" s="125"/>
      <c r="J197" s="125"/>
      <c r="K197" s="123"/>
      <c r="L197" s="125"/>
      <c r="M197" s="125"/>
      <c r="N197" s="127"/>
    </row>
    <row r="198" spans="1:14" ht="13.5" customHeight="1" x14ac:dyDescent="0.15">
      <c r="A198" s="133"/>
      <c r="B198" s="129" t="s">
        <v>207</v>
      </c>
      <c r="C198" s="135">
        <f>D198+E198</f>
        <v>7105</v>
      </c>
      <c r="D198" s="136">
        <f>H198+L198</f>
        <v>3515</v>
      </c>
      <c r="E198" s="136">
        <f>I198+M198</f>
        <v>3590</v>
      </c>
      <c r="F198" s="137">
        <f>J198+N198</f>
        <v>3041</v>
      </c>
      <c r="G198" s="135">
        <f>SUM(H198:I199)</f>
        <v>7050</v>
      </c>
      <c r="H198" s="136">
        <v>3480</v>
      </c>
      <c r="I198" s="136">
        <v>3570</v>
      </c>
      <c r="J198" s="136">
        <v>3005</v>
      </c>
      <c r="K198" s="135">
        <f>SUM(L198:M199)</f>
        <v>55</v>
      </c>
      <c r="L198" s="136">
        <v>35</v>
      </c>
      <c r="M198" s="136">
        <v>20</v>
      </c>
      <c r="N198" s="137">
        <v>36</v>
      </c>
    </row>
    <row r="199" spans="1:14" ht="13.5" customHeight="1" x14ac:dyDescent="0.15">
      <c r="A199" s="133"/>
      <c r="B199" s="130"/>
      <c r="C199" s="135"/>
      <c r="D199" s="136"/>
      <c r="E199" s="136"/>
      <c r="F199" s="137"/>
      <c r="G199" s="135"/>
      <c r="H199" s="136"/>
      <c r="I199" s="136"/>
      <c r="J199" s="136"/>
      <c r="K199" s="135"/>
      <c r="L199" s="136"/>
      <c r="M199" s="136"/>
      <c r="N199" s="137"/>
    </row>
    <row r="200" spans="1:14" ht="13.5" customHeight="1" x14ac:dyDescent="0.15">
      <c r="A200" s="133"/>
      <c r="B200" s="131" t="s">
        <v>208</v>
      </c>
      <c r="C200" s="123">
        <f>D200+E200</f>
        <v>7095</v>
      </c>
      <c r="D200" s="125">
        <f>H200+L200</f>
        <v>3514</v>
      </c>
      <c r="E200" s="125">
        <f>I200+M200</f>
        <v>3581</v>
      </c>
      <c r="F200" s="127">
        <f>J200+N200</f>
        <v>3038</v>
      </c>
      <c r="G200" s="123">
        <f>SUM(H200:I201)</f>
        <v>7040</v>
      </c>
      <c r="H200" s="125">
        <v>3479</v>
      </c>
      <c r="I200" s="125">
        <v>3561</v>
      </c>
      <c r="J200" s="125">
        <v>3002</v>
      </c>
      <c r="K200" s="123">
        <f>SUM(L200:M201)</f>
        <v>55</v>
      </c>
      <c r="L200" s="125">
        <v>35</v>
      </c>
      <c r="M200" s="125">
        <v>20</v>
      </c>
      <c r="N200" s="127">
        <v>36</v>
      </c>
    </row>
    <row r="201" spans="1:14" ht="13.5" customHeight="1" x14ac:dyDescent="0.15">
      <c r="A201" s="134"/>
      <c r="B201" s="128"/>
      <c r="C201" s="124"/>
      <c r="D201" s="126"/>
      <c r="E201" s="126"/>
      <c r="F201" s="128"/>
      <c r="G201" s="124"/>
      <c r="H201" s="126"/>
      <c r="I201" s="126"/>
      <c r="J201" s="126"/>
      <c r="K201" s="124"/>
      <c r="L201" s="126"/>
      <c r="M201" s="126"/>
      <c r="N201" s="128"/>
    </row>
    <row r="202" spans="1:14" ht="13.5" customHeight="1" x14ac:dyDescent="0.15">
      <c r="A202" s="132" t="s">
        <v>234</v>
      </c>
      <c r="B202" s="129" t="s">
        <v>211</v>
      </c>
      <c r="C202" s="139">
        <f>D202+E202</f>
        <v>7079</v>
      </c>
      <c r="D202" s="138">
        <f>H202+L202</f>
        <v>3507</v>
      </c>
      <c r="E202" s="138">
        <f>I202+M202</f>
        <v>3572</v>
      </c>
      <c r="F202" s="129">
        <f>J202+N202</f>
        <v>3038</v>
      </c>
      <c r="G202" s="138">
        <f>SUM(H202:I203)</f>
        <v>7022</v>
      </c>
      <c r="H202" s="138">
        <v>3470</v>
      </c>
      <c r="I202" s="138">
        <v>3552</v>
      </c>
      <c r="J202" s="138">
        <v>3000</v>
      </c>
      <c r="K202" s="139">
        <f>SUM(L202:M203)</f>
        <v>57</v>
      </c>
      <c r="L202" s="138">
        <v>37</v>
      </c>
      <c r="M202" s="138">
        <v>20</v>
      </c>
      <c r="N202" s="129">
        <v>38</v>
      </c>
    </row>
    <row r="203" spans="1:14" ht="13.5" customHeight="1" x14ac:dyDescent="0.15">
      <c r="A203" s="133"/>
      <c r="B203" s="130"/>
      <c r="C203" s="135"/>
      <c r="D203" s="136"/>
      <c r="E203" s="136"/>
      <c r="F203" s="137"/>
      <c r="G203" s="136"/>
      <c r="H203" s="136"/>
      <c r="I203" s="136"/>
      <c r="J203" s="136"/>
      <c r="K203" s="135"/>
      <c r="L203" s="136"/>
      <c r="M203" s="136"/>
      <c r="N203" s="137"/>
    </row>
    <row r="204" spans="1:14" ht="13.5" customHeight="1" x14ac:dyDescent="0.15">
      <c r="A204" s="133"/>
      <c r="B204" s="131" t="s">
        <v>212</v>
      </c>
      <c r="C204" s="123">
        <f>D204+E204</f>
        <v>7060</v>
      </c>
      <c r="D204" s="125">
        <f>H204+L204</f>
        <v>3496</v>
      </c>
      <c r="E204" s="125">
        <f>I204+M204</f>
        <v>3564</v>
      </c>
      <c r="F204" s="127">
        <f>J204+N204</f>
        <v>3035</v>
      </c>
      <c r="G204" s="123">
        <f>SUM(H204:I205)</f>
        <v>7003</v>
      </c>
      <c r="H204" s="125">
        <v>3459</v>
      </c>
      <c r="I204" s="125">
        <v>3544</v>
      </c>
      <c r="J204" s="125">
        <v>2997</v>
      </c>
      <c r="K204" s="123">
        <f>SUM(L204:M205)</f>
        <v>57</v>
      </c>
      <c r="L204" s="125">
        <v>37</v>
      </c>
      <c r="M204" s="125">
        <v>20</v>
      </c>
      <c r="N204" s="127">
        <v>38</v>
      </c>
    </row>
    <row r="205" spans="1:14" ht="13.5" customHeight="1" x14ac:dyDescent="0.15">
      <c r="A205" s="133"/>
      <c r="B205" s="128"/>
      <c r="C205" s="123"/>
      <c r="D205" s="125"/>
      <c r="E205" s="125"/>
      <c r="F205" s="127"/>
      <c r="G205" s="123"/>
      <c r="H205" s="125"/>
      <c r="I205" s="125"/>
      <c r="J205" s="125"/>
      <c r="K205" s="123"/>
      <c r="L205" s="125"/>
      <c r="M205" s="125"/>
      <c r="N205" s="127"/>
    </row>
    <row r="206" spans="1:14" ht="13.5" customHeight="1" x14ac:dyDescent="0.15">
      <c r="A206" s="133"/>
      <c r="B206" s="129" t="s">
        <v>213</v>
      </c>
      <c r="C206" s="135">
        <f>D206+E206</f>
        <v>7040</v>
      </c>
      <c r="D206" s="136">
        <f>H206+L206</f>
        <v>3487</v>
      </c>
      <c r="E206" s="136">
        <f>I206+M206</f>
        <v>3553</v>
      </c>
      <c r="F206" s="137">
        <f>J206+N206</f>
        <v>3038</v>
      </c>
      <c r="G206" s="135">
        <f>SUM(H206:I207)</f>
        <v>6980</v>
      </c>
      <c r="H206" s="136">
        <v>3448</v>
      </c>
      <c r="I206" s="136">
        <v>3532</v>
      </c>
      <c r="J206" s="136">
        <v>2997</v>
      </c>
      <c r="K206" s="135">
        <f>SUM(L206:M207)</f>
        <v>60</v>
      </c>
      <c r="L206" s="136">
        <v>39</v>
      </c>
      <c r="M206" s="136">
        <v>21</v>
      </c>
      <c r="N206" s="137">
        <v>41</v>
      </c>
    </row>
    <row r="207" spans="1:14" ht="13.5" customHeight="1" x14ac:dyDescent="0.15">
      <c r="A207" s="133"/>
      <c r="B207" s="130"/>
      <c r="C207" s="135"/>
      <c r="D207" s="136"/>
      <c r="E207" s="136"/>
      <c r="F207" s="137"/>
      <c r="G207" s="135"/>
      <c r="H207" s="136"/>
      <c r="I207" s="136"/>
      <c r="J207" s="136"/>
      <c r="K207" s="135"/>
      <c r="L207" s="136"/>
      <c r="M207" s="136"/>
      <c r="N207" s="137"/>
    </row>
    <row r="208" spans="1:14" ht="13.5" customHeight="1" x14ac:dyDescent="0.15">
      <c r="A208" s="133"/>
      <c r="B208" s="131" t="s">
        <v>214</v>
      </c>
      <c r="C208" s="123">
        <f>D208+E208</f>
        <v>7016</v>
      </c>
      <c r="D208" s="125">
        <f>H208+L208</f>
        <v>3477</v>
      </c>
      <c r="E208" s="125">
        <f>I208+M208</f>
        <v>3539</v>
      </c>
      <c r="F208" s="127">
        <f>J208+N208</f>
        <v>3032</v>
      </c>
      <c r="G208" s="123">
        <f>SUM(H208:I209)</f>
        <v>6953</v>
      </c>
      <c r="H208" s="125">
        <v>3436</v>
      </c>
      <c r="I208" s="125">
        <v>3517</v>
      </c>
      <c r="J208" s="125">
        <v>2989</v>
      </c>
      <c r="K208" s="123">
        <f>SUM(L208:M209)</f>
        <v>63</v>
      </c>
      <c r="L208" s="125">
        <v>41</v>
      </c>
      <c r="M208" s="125">
        <v>22</v>
      </c>
      <c r="N208" s="127">
        <v>43</v>
      </c>
    </row>
    <row r="209" spans="1:14" ht="13.5" customHeight="1" x14ac:dyDescent="0.15">
      <c r="A209" s="133"/>
      <c r="B209" s="128"/>
      <c r="C209" s="123"/>
      <c r="D209" s="125"/>
      <c r="E209" s="125"/>
      <c r="F209" s="127"/>
      <c r="G209" s="123"/>
      <c r="H209" s="125"/>
      <c r="I209" s="125"/>
      <c r="J209" s="125"/>
      <c r="K209" s="123"/>
      <c r="L209" s="125"/>
      <c r="M209" s="125"/>
      <c r="N209" s="127"/>
    </row>
    <row r="210" spans="1:14" ht="13.5" customHeight="1" x14ac:dyDescent="0.15">
      <c r="A210" s="133"/>
      <c r="B210" s="129" t="s">
        <v>215</v>
      </c>
      <c r="C210" s="135">
        <f>D210+E210</f>
        <v>7011</v>
      </c>
      <c r="D210" s="136">
        <f>H210+L210</f>
        <v>3474</v>
      </c>
      <c r="E210" s="136">
        <f>I210+M210</f>
        <v>3537</v>
      </c>
      <c r="F210" s="137">
        <f>J210+N210</f>
        <v>3033</v>
      </c>
      <c r="G210" s="135">
        <f>SUM(H210:I211)</f>
        <v>6948</v>
      </c>
      <c r="H210" s="136">
        <v>3433</v>
      </c>
      <c r="I210" s="136">
        <v>3515</v>
      </c>
      <c r="J210" s="136">
        <v>2990</v>
      </c>
      <c r="K210" s="135">
        <f>SUM(L210:M211)</f>
        <v>63</v>
      </c>
      <c r="L210" s="136">
        <v>41</v>
      </c>
      <c r="M210" s="136">
        <v>22</v>
      </c>
      <c r="N210" s="137">
        <v>43</v>
      </c>
    </row>
    <row r="211" spans="1:14" ht="13.5" customHeight="1" x14ac:dyDescent="0.15">
      <c r="A211" s="133"/>
      <c r="B211" s="130"/>
      <c r="C211" s="135"/>
      <c r="D211" s="136"/>
      <c r="E211" s="136"/>
      <c r="F211" s="137"/>
      <c r="G211" s="135"/>
      <c r="H211" s="136"/>
      <c r="I211" s="136"/>
      <c r="J211" s="136"/>
      <c r="K211" s="135"/>
      <c r="L211" s="136"/>
      <c r="M211" s="136"/>
      <c r="N211" s="137"/>
    </row>
    <row r="212" spans="1:14" ht="13.5" customHeight="1" x14ac:dyDescent="0.15">
      <c r="A212" s="133"/>
      <c r="B212" s="131" t="s">
        <v>216</v>
      </c>
      <c r="C212" s="123">
        <f>D212+E212</f>
        <v>7013</v>
      </c>
      <c r="D212" s="125">
        <f>H212+L212</f>
        <v>3477</v>
      </c>
      <c r="E212" s="125">
        <f>I212+M212</f>
        <v>3536</v>
      </c>
      <c r="F212" s="127">
        <f>J212+N212</f>
        <v>3031</v>
      </c>
      <c r="G212" s="123">
        <f>SUM(H212:I213)</f>
        <v>6950</v>
      </c>
      <c r="H212" s="125">
        <v>3436</v>
      </c>
      <c r="I212" s="125">
        <v>3514</v>
      </c>
      <c r="J212" s="125">
        <v>2988</v>
      </c>
      <c r="K212" s="123">
        <f>SUM(L212:M213)</f>
        <v>63</v>
      </c>
      <c r="L212" s="125">
        <v>41</v>
      </c>
      <c r="M212" s="125">
        <v>22</v>
      </c>
      <c r="N212" s="127">
        <v>43</v>
      </c>
    </row>
    <row r="213" spans="1:14" ht="13.5" customHeight="1" x14ac:dyDescent="0.15">
      <c r="A213" s="133"/>
      <c r="B213" s="128"/>
      <c r="C213" s="123"/>
      <c r="D213" s="125"/>
      <c r="E213" s="125"/>
      <c r="F213" s="127"/>
      <c r="G213" s="123"/>
      <c r="H213" s="125"/>
      <c r="I213" s="125"/>
      <c r="J213" s="125"/>
      <c r="K213" s="123"/>
      <c r="L213" s="125"/>
      <c r="M213" s="125"/>
      <c r="N213" s="127"/>
    </row>
    <row r="214" spans="1:14" ht="13.5" customHeight="1" x14ac:dyDescent="0.15">
      <c r="A214" s="133"/>
      <c r="B214" s="129" t="s">
        <v>202</v>
      </c>
      <c r="C214" s="135">
        <f>D214+E214</f>
        <v>7007</v>
      </c>
      <c r="D214" s="136">
        <f>H214+L214</f>
        <v>3477</v>
      </c>
      <c r="E214" s="136">
        <f>I214+M214</f>
        <v>3530</v>
      </c>
      <c r="F214" s="137">
        <f>J214+N214</f>
        <v>3035</v>
      </c>
      <c r="G214" s="135">
        <f>SUM(H214:I215)</f>
        <v>6944</v>
      </c>
      <c r="H214" s="136">
        <v>3436</v>
      </c>
      <c r="I214" s="136">
        <v>3508</v>
      </c>
      <c r="J214" s="136">
        <v>2992</v>
      </c>
      <c r="K214" s="135">
        <f>SUM(L214:M215)</f>
        <v>63</v>
      </c>
      <c r="L214" s="136">
        <v>41</v>
      </c>
      <c r="M214" s="136">
        <v>22</v>
      </c>
      <c r="N214" s="137">
        <v>43</v>
      </c>
    </row>
    <row r="215" spans="1:14" ht="13.5" customHeight="1" x14ac:dyDescent="0.15">
      <c r="A215" s="133"/>
      <c r="B215" s="130"/>
      <c r="C215" s="135"/>
      <c r="D215" s="136"/>
      <c r="E215" s="136"/>
      <c r="F215" s="137"/>
      <c r="G215" s="135"/>
      <c r="H215" s="136"/>
      <c r="I215" s="136"/>
      <c r="J215" s="136"/>
      <c r="K215" s="135"/>
      <c r="L215" s="136"/>
      <c r="M215" s="136"/>
      <c r="N215" s="137"/>
    </row>
    <row r="216" spans="1:14" ht="13.5" customHeight="1" x14ac:dyDescent="0.15">
      <c r="A216" s="133"/>
      <c r="B216" s="131" t="s">
        <v>203</v>
      </c>
      <c r="C216" s="123">
        <f>D216+E216</f>
        <v>7006</v>
      </c>
      <c r="D216" s="125">
        <f>H216+L216</f>
        <v>3479</v>
      </c>
      <c r="E216" s="125">
        <f>I216+M216</f>
        <v>3527</v>
      </c>
      <c r="F216" s="127">
        <f>J216+N216</f>
        <v>3044</v>
      </c>
      <c r="G216" s="123">
        <f>SUM(H216:I217)</f>
        <v>6929</v>
      </c>
      <c r="H216" s="125">
        <v>3424</v>
      </c>
      <c r="I216" s="125">
        <v>3505</v>
      </c>
      <c r="J216" s="125">
        <v>2987</v>
      </c>
      <c r="K216" s="123">
        <f>SUM(L216:M217)</f>
        <v>77</v>
      </c>
      <c r="L216" s="125">
        <v>55</v>
      </c>
      <c r="M216" s="125">
        <v>22</v>
      </c>
      <c r="N216" s="127">
        <v>57</v>
      </c>
    </row>
    <row r="217" spans="1:14" ht="13.5" customHeight="1" x14ac:dyDescent="0.15">
      <c r="A217" s="133"/>
      <c r="B217" s="128"/>
      <c r="C217" s="123"/>
      <c r="D217" s="125"/>
      <c r="E217" s="125"/>
      <c r="F217" s="127"/>
      <c r="G217" s="123"/>
      <c r="H217" s="125"/>
      <c r="I217" s="125"/>
      <c r="J217" s="125"/>
      <c r="K217" s="123"/>
      <c r="L217" s="125"/>
      <c r="M217" s="125"/>
      <c r="N217" s="127"/>
    </row>
    <row r="218" spans="1:14" ht="13.5" customHeight="1" x14ac:dyDescent="0.15">
      <c r="A218" s="133"/>
      <c r="B218" s="129" t="s">
        <v>205</v>
      </c>
      <c r="C218" s="135">
        <f>D218+E218</f>
        <v>6993</v>
      </c>
      <c r="D218" s="136">
        <f>H218+L218</f>
        <v>3469</v>
      </c>
      <c r="E218" s="136">
        <f>I218+M218</f>
        <v>3524</v>
      </c>
      <c r="F218" s="137">
        <f>J218+N218</f>
        <v>3042</v>
      </c>
      <c r="G218" s="135">
        <f>SUM(H218:I219)</f>
        <v>6925</v>
      </c>
      <c r="H218" s="136">
        <v>3423</v>
      </c>
      <c r="I218" s="136">
        <v>3502</v>
      </c>
      <c r="J218" s="136">
        <v>2994</v>
      </c>
      <c r="K218" s="135">
        <f>SUM(L218:M219)</f>
        <v>68</v>
      </c>
      <c r="L218" s="136">
        <v>46</v>
      </c>
      <c r="M218" s="136">
        <v>22</v>
      </c>
      <c r="N218" s="137">
        <v>48</v>
      </c>
    </row>
    <row r="219" spans="1:14" ht="13.5" customHeight="1" x14ac:dyDescent="0.15">
      <c r="A219" s="133"/>
      <c r="B219" s="130"/>
      <c r="C219" s="135"/>
      <c r="D219" s="136"/>
      <c r="E219" s="136"/>
      <c r="F219" s="137"/>
      <c r="G219" s="135"/>
      <c r="H219" s="136"/>
      <c r="I219" s="136"/>
      <c r="J219" s="136"/>
      <c r="K219" s="135"/>
      <c r="L219" s="136"/>
      <c r="M219" s="136"/>
      <c r="N219" s="137"/>
    </row>
    <row r="220" spans="1:14" ht="13.5" customHeight="1" x14ac:dyDescent="0.15">
      <c r="A220" s="133"/>
      <c r="B220" s="131" t="s">
        <v>206</v>
      </c>
      <c r="C220" s="123">
        <f>D220+E220</f>
        <v>6977</v>
      </c>
      <c r="D220" s="125">
        <f>H220+L220</f>
        <v>3461</v>
      </c>
      <c r="E220" s="125">
        <f>I220+M220</f>
        <v>3516</v>
      </c>
      <c r="F220" s="127">
        <f>J220+N220</f>
        <v>3034</v>
      </c>
      <c r="G220" s="123">
        <f>SUM(H220:I221)</f>
        <v>6907</v>
      </c>
      <c r="H220" s="125">
        <v>3414</v>
      </c>
      <c r="I220" s="125">
        <v>3493</v>
      </c>
      <c r="J220" s="125">
        <v>2985</v>
      </c>
      <c r="K220" s="123">
        <f>SUM(L220:M221)</f>
        <v>70</v>
      </c>
      <c r="L220" s="125">
        <v>47</v>
      </c>
      <c r="M220" s="125">
        <v>23</v>
      </c>
      <c r="N220" s="127">
        <v>49</v>
      </c>
    </row>
    <row r="221" spans="1:14" ht="13.5" customHeight="1" x14ac:dyDescent="0.15">
      <c r="A221" s="133"/>
      <c r="B221" s="128"/>
      <c r="C221" s="123"/>
      <c r="D221" s="125"/>
      <c r="E221" s="125"/>
      <c r="F221" s="127"/>
      <c r="G221" s="123"/>
      <c r="H221" s="125"/>
      <c r="I221" s="125"/>
      <c r="J221" s="125"/>
      <c r="K221" s="123"/>
      <c r="L221" s="125"/>
      <c r="M221" s="125"/>
      <c r="N221" s="127"/>
    </row>
    <row r="222" spans="1:14" ht="13.5" customHeight="1" x14ac:dyDescent="0.15">
      <c r="A222" s="133"/>
      <c r="B222" s="129" t="s">
        <v>207</v>
      </c>
      <c r="C222" s="135">
        <f>D222+E222</f>
        <v>6952</v>
      </c>
      <c r="D222" s="136">
        <f>H222+L222</f>
        <v>3448</v>
      </c>
      <c r="E222" s="136">
        <f>I222+M222</f>
        <v>3504</v>
      </c>
      <c r="F222" s="137">
        <f>J222+N222</f>
        <v>3028</v>
      </c>
      <c r="G222" s="135">
        <f>SUM(H222:I223)</f>
        <v>6882</v>
      </c>
      <c r="H222" s="136">
        <v>3401</v>
      </c>
      <c r="I222" s="136">
        <v>3481</v>
      </c>
      <c r="J222" s="136">
        <v>2979</v>
      </c>
      <c r="K222" s="135">
        <f>SUM(L222:M223)</f>
        <v>70</v>
      </c>
      <c r="L222" s="136">
        <v>47</v>
      </c>
      <c r="M222" s="136">
        <v>23</v>
      </c>
      <c r="N222" s="137">
        <v>49</v>
      </c>
    </row>
    <row r="223" spans="1:14" ht="13.5" customHeight="1" x14ac:dyDescent="0.15">
      <c r="A223" s="133"/>
      <c r="B223" s="130"/>
      <c r="C223" s="135"/>
      <c r="D223" s="136"/>
      <c r="E223" s="136"/>
      <c r="F223" s="137"/>
      <c r="G223" s="135"/>
      <c r="H223" s="136"/>
      <c r="I223" s="136"/>
      <c r="J223" s="136"/>
      <c r="K223" s="135"/>
      <c r="L223" s="136"/>
      <c r="M223" s="136"/>
      <c r="N223" s="137"/>
    </row>
    <row r="224" spans="1:14" ht="13.5" customHeight="1" x14ac:dyDescent="0.15">
      <c r="A224" s="133"/>
      <c r="B224" s="131" t="s">
        <v>208</v>
      </c>
      <c r="C224" s="123">
        <f>D224+E224</f>
        <v>6932</v>
      </c>
      <c r="D224" s="125">
        <f>H224+L224</f>
        <v>3439</v>
      </c>
      <c r="E224" s="125">
        <f>I224+M224</f>
        <v>3493</v>
      </c>
      <c r="F224" s="127">
        <f>J224+N224</f>
        <v>3022</v>
      </c>
      <c r="G224" s="123">
        <f>SUM(H224:I225)</f>
        <v>6862</v>
      </c>
      <c r="H224" s="125">
        <v>3392</v>
      </c>
      <c r="I224" s="125">
        <v>3470</v>
      </c>
      <c r="J224" s="125">
        <v>2973</v>
      </c>
      <c r="K224" s="123">
        <f>SUM(L224:M225)</f>
        <v>70</v>
      </c>
      <c r="L224" s="125">
        <v>47</v>
      </c>
      <c r="M224" s="125">
        <v>23</v>
      </c>
      <c r="N224" s="127">
        <v>49</v>
      </c>
    </row>
    <row r="225" spans="1:14" ht="13.5" customHeight="1" x14ac:dyDescent="0.15">
      <c r="A225" s="134"/>
      <c r="B225" s="128"/>
      <c r="C225" s="124"/>
      <c r="D225" s="126"/>
      <c r="E225" s="126"/>
      <c r="F225" s="128"/>
      <c r="G225" s="124"/>
      <c r="H225" s="126"/>
      <c r="I225" s="126"/>
      <c r="J225" s="126"/>
      <c r="K225" s="124"/>
      <c r="L225" s="126"/>
      <c r="M225" s="126"/>
      <c r="N225" s="128"/>
    </row>
    <row r="226" spans="1:14" x14ac:dyDescent="0.15">
      <c r="A226" s="132" t="s">
        <v>235</v>
      </c>
      <c r="B226" s="129" t="s">
        <v>211</v>
      </c>
      <c r="C226" s="117">
        <f t="shared" ref="C226" si="26">D226+E226</f>
        <v>6920</v>
      </c>
      <c r="D226" s="119">
        <f t="shared" ref="D226" si="27">H226+L226</f>
        <v>3431</v>
      </c>
      <c r="E226" s="119">
        <f t="shared" ref="E226" si="28">I226+M226</f>
        <v>3489</v>
      </c>
      <c r="F226" s="121">
        <f t="shared" ref="F226" si="29">J226+N226</f>
        <v>3016</v>
      </c>
      <c r="G226" s="117">
        <f t="shared" ref="G226" si="30">SUM(H226:I227)</f>
        <v>6850</v>
      </c>
      <c r="H226" s="119">
        <v>3384</v>
      </c>
      <c r="I226" s="119">
        <v>3466</v>
      </c>
      <c r="J226" s="119">
        <v>2967</v>
      </c>
      <c r="K226" s="117">
        <f t="shared" ref="K226" si="31">SUM(L226:M227)</f>
        <v>70</v>
      </c>
      <c r="L226" s="119">
        <v>47</v>
      </c>
      <c r="M226" s="119">
        <v>23</v>
      </c>
      <c r="N226" s="121">
        <v>49</v>
      </c>
    </row>
    <row r="227" spans="1:14" x14ac:dyDescent="0.15">
      <c r="A227" s="133"/>
      <c r="B227" s="130"/>
      <c r="C227" s="118"/>
      <c r="D227" s="120"/>
      <c r="E227" s="120"/>
      <c r="F227" s="122"/>
      <c r="G227" s="118"/>
      <c r="H227" s="120"/>
      <c r="I227" s="120"/>
      <c r="J227" s="120"/>
      <c r="K227" s="118"/>
      <c r="L227" s="120"/>
      <c r="M227" s="120"/>
      <c r="N227" s="122"/>
    </row>
    <row r="228" spans="1:14" x14ac:dyDescent="0.15">
      <c r="A228" s="133"/>
      <c r="B228" s="131" t="s">
        <v>212</v>
      </c>
      <c r="C228" s="123">
        <f t="shared" ref="C228" si="32">D228+E228</f>
        <v>6915</v>
      </c>
      <c r="D228" s="125">
        <f t="shared" ref="D228" si="33">H228+L228</f>
        <v>3431</v>
      </c>
      <c r="E228" s="125">
        <f t="shared" ref="E228" si="34">I228+M228</f>
        <v>3484</v>
      </c>
      <c r="F228" s="127">
        <f t="shared" ref="F228" si="35">J228+N228</f>
        <v>3020</v>
      </c>
      <c r="G228" s="123">
        <f t="shared" ref="G228" si="36">SUM(H228:I229)</f>
        <v>6841</v>
      </c>
      <c r="H228" s="125">
        <v>3380</v>
      </c>
      <c r="I228" s="125">
        <v>3461</v>
      </c>
      <c r="J228" s="125">
        <v>2967</v>
      </c>
      <c r="K228" s="123">
        <f t="shared" ref="K228" si="37">SUM(L228:M229)</f>
        <v>74</v>
      </c>
      <c r="L228" s="125">
        <v>51</v>
      </c>
      <c r="M228" s="125">
        <v>23</v>
      </c>
      <c r="N228" s="127">
        <v>53</v>
      </c>
    </row>
    <row r="229" spans="1:14" x14ac:dyDescent="0.15">
      <c r="A229" s="133"/>
      <c r="B229" s="128"/>
      <c r="C229" s="124"/>
      <c r="D229" s="126"/>
      <c r="E229" s="126"/>
      <c r="F229" s="128"/>
      <c r="G229" s="124"/>
      <c r="H229" s="126"/>
      <c r="I229" s="126"/>
      <c r="J229" s="126"/>
      <c r="K229" s="124"/>
      <c r="L229" s="126"/>
      <c r="M229" s="126"/>
      <c r="N229" s="128"/>
    </row>
    <row r="230" spans="1:14" x14ac:dyDescent="0.15">
      <c r="A230" s="133"/>
      <c r="B230" s="129" t="s">
        <v>213</v>
      </c>
      <c r="C230" s="117">
        <f t="shared" ref="C230" si="38">D230+E230</f>
        <v>6907</v>
      </c>
      <c r="D230" s="119">
        <f t="shared" ref="D230" si="39">H230+L230</f>
        <v>3430</v>
      </c>
      <c r="E230" s="119">
        <f t="shared" ref="E230" si="40">I230+M230</f>
        <v>3477</v>
      </c>
      <c r="F230" s="121">
        <f t="shared" ref="F230" si="41">J230+N230</f>
        <v>3020</v>
      </c>
      <c r="G230" s="117">
        <f t="shared" ref="G230" si="42">SUM(H230:I231)</f>
        <v>6833</v>
      </c>
      <c r="H230" s="119">
        <v>3379</v>
      </c>
      <c r="I230" s="119">
        <v>3454</v>
      </c>
      <c r="J230" s="119">
        <v>2967</v>
      </c>
      <c r="K230" s="117">
        <f t="shared" ref="K230" si="43">SUM(L230:M231)</f>
        <v>74</v>
      </c>
      <c r="L230" s="119">
        <v>51</v>
      </c>
      <c r="M230" s="119">
        <v>23</v>
      </c>
      <c r="N230" s="121">
        <v>53</v>
      </c>
    </row>
    <row r="231" spans="1:14" x14ac:dyDescent="0.15">
      <c r="A231" s="133"/>
      <c r="B231" s="130"/>
      <c r="C231" s="118"/>
      <c r="D231" s="120"/>
      <c r="E231" s="120"/>
      <c r="F231" s="122"/>
      <c r="G231" s="118"/>
      <c r="H231" s="120"/>
      <c r="I231" s="120"/>
      <c r="J231" s="120"/>
      <c r="K231" s="118"/>
      <c r="L231" s="120"/>
      <c r="M231" s="120"/>
      <c r="N231" s="122"/>
    </row>
    <row r="232" spans="1:14" x14ac:dyDescent="0.15">
      <c r="A232" s="133"/>
      <c r="B232" s="131" t="s">
        <v>214</v>
      </c>
      <c r="C232" s="123">
        <f t="shared" ref="C232" si="44">D232+E232</f>
        <v>6856</v>
      </c>
      <c r="D232" s="125">
        <f t="shared" ref="D232" si="45">H232+L232</f>
        <v>3405</v>
      </c>
      <c r="E232" s="125">
        <f t="shared" ref="E232" si="46">I232+M232</f>
        <v>3451</v>
      </c>
      <c r="F232" s="127">
        <f t="shared" ref="F232" si="47">J232+N232</f>
        <v>3013</v>
      </c>
      <c r="G232" s="123">
        <f t="shared" ref="G232" si="48">SUM(H232:I233)</f>
        <v>6783</v>
      </c>
      <c r="H232" s="125">
        <v>3356</v>
      </c>
      <c r="I232" s="125">
        <v>3427</v>
      </c>
      <c r="J232" s="125">
        <v>2962</v>
      </c>
      <c r="K232" s="123">
        <f t="shared" ref="K232" si="49">SUM(L232:M233)</f>
        <v>73</v>
      </c>
      <c r="L232" s="125">
        <v>49</v>
      </c>
      <c r="M232" s="125">
        <v>24</v>
      </c>
      <c r="N232" s="127">
        <v>51</v>
      </c>
    </row>
    <row r="233" spans="1:14" x14ac:dyDescent="0.15">
      <c r="A233" s="133"/>
      <c r="B233" s="128"/>
      <c r="C233" s="124"/>
      <c r="D233" s="126"/>
      <c r="E233" s="126"/>
      <c r="F233" s="128"/>
      <c r="G233" s="124"/>
      <c r="H233" s="126"/>
      <c r="I233" s="126"/>
      <c r="J233" s="126"/>
      <c r="K233" s="124"/>
      <c r="L233" s="126"/>
      <c r="M233" s="126"/>
      <c r="N233" s="128"/>
    </row>
    <row r="234" spans="1:14" x14ac:dyDescent="0.15">
      <c r="A234" s="133"/>
      <c r="B234" s="129" t="s">
        <v>215</v>
      </c>
      <c r="C234" s="117">
        <v>6854</v>
      </c>
      <c r="D234" s="119">
        <v>3410</v>
      </c>
      <c r="E234" s="119">
        <v>3444</v>
      </c>
      <c r="F234" s="121">
        <v>3022</v>
      </c>
      <c r="G234" s="117">
        <v>6777</v>
      </c>
      <c r="H234" s="119">
        <v>3358</v>
      </c>
      <c r="I234" s="119">
        <v>3419</v>
      </c>
      <c r="J234" s="119">
        <v>2966</v>
      </c>
      <c r="K234" s="117">
        <v>77</v>
      </c>
      <c r="L234" s="119">
        <v>52</v>
      </c>
      <c r="M234" s="119">
        <v>25</v>
      </c>
      <c r="N234" s="121">
        <v>56</v>
      </c>
    </row>
    <row r="235" spans="1:14" x14ac:dyDescent="0.15">
      <c r="A235" s="133"/>
      <c r="B235" s="130"/>
      <c r="C235" s="118"/>
      <c r="D235" s="120"/>
      <c r="E235" s="120"/>
      <c r="F235" s="122"/>
      <c r="G235" s="118"/>
      <c r="H235" s="120"/>
      <c r="I235" s="120"/>
      <c r="J235" s="120"/>
      <c r="K235" s="118"/>
      <c r="L235" s="120"/>
      <c r="M235" s="120"/>
      <c r="N235" s="122"/>
    </row>
    <row r="236" spans="1:14" x14ac:dyDescent="0.15">
      <c r="A236" s="133"/>
      <c r="B236" s="131" t="s">
        <v>216</v>
      </c>
      <c r="C236" s="123">
        <v>6843</v>
      </c>
      <c r="D236" s="125">
        <v>3404</v>
      </c>
      <c r="E236" s="125">
        <v>3439</v>
      </c>
      <c r="F236" s="127">
        <v>3019</v>
      </c>
      <c r="G236" s="123">
        <v>6766</v>
      </c>
      <c r="H236" s="125">
        <v>3352</v>
      </c>
      <c r="I236" s="125">
        <v>3414</v>
      </c>
      <c r="J236" s="125">
        <v>2963</v>
      </c>
      <c r="K236" s="123">
        <v>77</v>
      </c>
      <c r="L236" s="125">
        <v>52</v>
      </c>
      <c r="M236" s="125">
        <v>25</v>
      </c>
      <c r="N236" s="127">
        <v>56</v>
      </c>
    </row>
    <row r="237" spans="1:14" x14ac:dyDescent="0.15">
      <c r="A237" s="133"/>
      <c r="B237" s="128"/>
      <c r="C237" s="124"/>
      <c r="D237" s="126"/>
      <c r="E237" s="126"/>
      <c r="F237" s="128"/>
      <c r="G237" s="124"/>
      <c r="H237" s="126"/>
      <c r="I237" s="126"/>
      <c r="J237" s="126"/>
      <c r="K237" s="124"/>
      <c r="L237" s="126"/>
      <c r="M237" s="126"/>
      <c r="N237" s="128"/>
    </row>
    <row r="238" spans="1:14" x14ac:dyDescent="0.15">
      <c r="A238" s="133"/>
      <c r="B238" s="129" t="s">
        <v>202</v>
      </c>
      <c r="C238" s="117">
        <f t="shared" ref="C238" si="50">D238+E238</f>
        <v>6833</v>
      </c>
      <c r="D238" s="119">
        <f t="shared" ref="D238" si="51">H238+L238</f>
        <v>3399</v>
      </c>
      <c r="E238" s="119">
        <f t="shared" ref="E238" si="52">I238+M238</f>
        <v>3434</v>
      </c>
      <c r="F238" s="121">
        <f t="shared" ref="F238" si="53">J238+N238</f>
        <v>3014</v>
      </c>
      <c r="G238" s="117">
        <f t="shared" ref="G238" si="54">SUM(H238:I239)</f>
        <v>6756</v>
      </c>
      <c r="H238" s="119">
        <v>3347</v>
      </c>
      <c r="I238" s="119">
        <v>3409</v>
      </c>
      <c r="J238" s="119">
        <v>2958</v>
      </c>
      <c r="K238" s="117">
        <f t="shared" ref="K238" si="55">SUM(L238:M239)</f>
        <v>77</v>
      </c>
      <c r="L238" s="119">
        <v>52</v>
      </c>
      <c r="M238" s="119">
        <v>25</v>
      </c>
      <c r="N238" s="121">
        <v>56</v>
      </c>
    </row>
    <row r="239" spans="1:14" x14ac:dyDescent="0.15">
      <c r="A239" s="133"/>
      <c r="B239" s="130"/>
      <c r="C239" s="118"/>
      <c r="D239" s="120"/>
      <c r="E239" s="120"/>
      <c r="F239" s="122"/>
      <c r="G239" s="118"/>
      <c r="H239" s="120"/>
      <c r="I239" s="120"/>
      <c r="J239" s="120"/>
      <c r="K239" s="118"/>
      <c r="L239" s="120"/>
      <c r="M239" s="120"/>
      <c r="N239" s="122"/>
    </row>
    <row r="240" spans="1:14" x14ac:dyDescent="0.15">
      <c r="A240" s="133"/>
      <c r="B240" s="131" t="s">
        <v>203</v>
      </c>
      <c r="C240" s="123">
        <f t="shared" ref="C240" si="56">D240+E240</f>
        <v>6836</v>
      </c>
      <c r="D240" s="125">
        <f t="shared" ref="D240" si="57">H240+L240</f>
        <v>3402</v>
      </c>
      <c r="E240" s="125">
        <f t="shared" ref="E240" si="58">I240+M240</f>
        <v>3434</v>
      </c>
      <c r="F240" s="127">
        <f t="shared" ref="F240" si="59">J240+N240</f>
        <v>3020</v>
      </c>
      <c r="G240" s="123">
        <f t="shared" ref="G240" si="60">SUM(H240:I241)</f>
        <v>6759</v>
      </c>
      <c r="H240" s="125">
        <v>3350</v>
      </c>
      <c r="I240" s="125">
        <v>3409</v>
      </c>
      <c r="J240" s="125">
        <v>2964</v>
      </c>
      <c r="K240" s="123">
        <f t="shared" ref="K240" si="61">SUM(L240:M241)</f>
        <v>77</v>
      </c>
      <c r="L240" s="125">
        <v>52</v>
      </c>
      <c r="M240" s="125">
        <v>25</v>
      </c>
      <c r="N240" s="127">
        <v>56</v>
      </c>
    </row>
    <row r="241" spans="1:14" x14ac:dyDescent="0.15">
      <c r="A241" s="133"/>
      <c r="B241" s="128"/>
      <c r="C241" s="124"/>
      <c r="D241" s="126"/>
      <c r="E241" s="126"/>
      <c r="F241" s="128"/>
      <c r="G241" s="124"/>
      <c r="H241" s="126"/>
      <c r="I241" s="126"/>
      <c r="J241" s="126"/>
      <c r="K241" s="124"/>
      <c r="L241" s="126"/>
      <c r="M241" s="126"/>
      <c r="N241" s="128"/>
    </row>
    <row r="242" spans="1:14" x14ac:dyDescent="0.15">
      <c r="A242" s="133"/>
      <c r="B242" s="129" t="s">
        <v>205</v>
      </c>
      <c r="C242" s="117">
        <f t="shared" ref="C242" si="62">D242+E242</f>
        <v>6817</v>
      </c>
      <c r="D242" s="119">
        <f t="shared" ref="D242" si="63">H242+L242</f>
        <v>3394</v>
      </c>
      <c r="E242" s="119">
        <f t="shared" ref="E242" si="64">I242+M242</f>
        <v>3423</v>
      </c>
      <c r="F242" s="121">
        <f t="shared" ref="F242" si="65">J242+N242</f>
        <v>3017</v>
      </c>
      <c r="G242" s="117">
        <f t="shared" ref="G242" si="66">SUM(H242:I243)</f>
        <v>6742</v>
      </c>
      <c r="H242" s="119">
        <v>3344</v>
      </c>
      <c r="I242" s="119">
        <v>3398</v>
      </c>
      <c r="J242" s="119">
        <v>2963</v>
      </c>
      <c r="K242" s="117">
        <f t="shared" ref="K242" si="67">SUM(L242:M243)</f>
        <v>75</v>
      </c>
      <c r="L242" s="119">
        <v>50</v>
      </c>
      <c r="M242" s="119">
        <v>25</v>
      </c>
      <c r="N242" s="121">
        <v>54</v>
      </c>
    </row>
    <row r="243" spans="1:14" x14ac:dyDescent="0.15">
      <c r="A243" s="133"/>
      <c r="B243" s="130"/>
      <c r="C243" s="118"/>
      <c r="D243" s="120"/>
      <c r="E243" s="120"/>
      <c r="F243" s="122"/>
      <c r="G243" s="118"/>
      <c r="H243" s="120"/>
      <c r="I243" s="120"/>
      <c r="J243" s="120"/>
      <c r="K243" s="118"/>
      <c r="L243" s="120"/>
      <c r="M243" s="120"/>
      <c r="N243" s="122"/>
    </row>
    <row r="244" spans="1:14" x14ac:dyDescent="0.15">
      <c r="A244" s="133"/>
      <c r="B244" s="131" t="s">
        <v>206</v>
      </c>
      <c r="C244" s="123">
        <f t="shared" ref="C244" si="68">D244+E244</f>
        <v>6803</v>
      </c>
      <c r="D244" s="125">
        <f t="shared" ref="D244" si="69">H244+L244</f>
        <v>3386</v>
      </c>
      <c r="E244" s="125">
        <f t="shared" ref="E244" si="70">I244+M244</f>
        <v>3417</v>
      </c>
      <c r="F244" s="127">
        <f t="shared" ref="F244" si="71">J244+N244</f>
        <v>3017</v>
      </c>
      <c r="G244" s="123">
        <f t="shared" ref="G244" si="72">SUM(H244:I245)</f>
        <v>6726</v>
      </c>
      <c r="H244" s="125">
        <v>3334</v>
      </c>
      <c r="I244" s="125">
        <v>3392</v>
      </c>
      <c r="J244" s="125">
        <v>2961</v>
      </c>
      <c r="K244" s="123">
        <f t="shared" ref="K244" si="73">SUM(L244:M245)</f>
        <v>77</v>
      </c>
      <c r="L244" s="125">
        <v>52</v>
      </c>
      <c r="M244" s="125">
        <v>25</v>
      </c>
      <c r="N244" s="127">
        <v>56</v>
      </c>
    </row>
    <row r="245" spans="1:14" x14ac:dyDescent="0.15">
      <c r="A245" s="133"/>
      <c r="B245" s="128"/>
      <c r="C245" s="124"/>
      <c r="D245" s="126"/>
      <c r="E245" s="126"/>
      <c r="F245" s="128"/>
      <c r="G245" s="124"/>
      <c r="H245" s="126"/>
      <c r="I245" s="126"/>
      <c r="J245" s="126"/>
      <c r="K245" s="124"/>
      <c r="L245" s="126"/>
      <c r="M245" s="126"/>
      <c r="N245" s="128"/>
    </row>
    <row r="246" spans="1:14" x14ac:dyDescent="0.15">
      <c r="A246" s="133"/>
      <c r="B246" s="129" t="s">
        <v>207</v>
      </c>
      <c r="C246" s="117">
        <f t="shared" ref="C246" si="74">D246+E246</f>
        <v>6795</v>
      </c>
      <c r="D246" s="119">
        <f t="shared" ref="D246" si="75">H246+L246</f>
        <v>3381</v>
      </c>
      <c r="E246" s="119">
        <f t="shared" ref="E246" si="76">I246+M246</f>
        <v>3414</v>
      </c>
      <c r="F246" s="121">
        <f t="shared" ref="F246" si="77">J246+N246</f>
        <v>3013</v>
      </c>
      <c r="G246" s="117">
        <f t="shared" ref="G246" si="78">SUM(H246:I247)</f>
        <v>6717</v>
      </c>
      <c r="H246" s="119">
        <v>3329</v>
      </c>
      <c r="I246" s="119">
        <v>3388</v>
      </c>
      <c r="J246" s="119">
        <v>2957</v>
      </c>
      <c r="K246" s="117">
        <f t="shared" ref="K246" si="79">SUM(L246:M247)</f>
        <v>78</v>
      </c>
      <c r="L246" s="119">
        <v>52</v>
      </c>
      <c r="M246" s="119">
        <v>26</v>
      </c>
      <c r="N246" s="121">
        <v>56</v>
      </c>
    </row>
    <row r="247" spans="1:14" x14ac:dyDescent="0.15">
      <c r="A247" s="133"/>
      <c r="B247" s="130"/>
      <c r="C247" s="118"/>
      <c r="D247" s="120"/>
      <c r="E247" s="120"/>
      <c r="F247" s="122"/>
      <c r="G247" s="118"/>
      <c r="H247" s="120"/>
      <c r="I247" s="120"/>
      <c r="J247" s="120"/>
      <c r="K247" s="118"/>
      <c r="L247" s="120"/>
      <c r="M247" s="120"/>
      <c r="N247" s="122"/>
    </row>
    <row r="248" spans="1:14" x14ac:dyDescent="0.15">
      <c r="A248" s="133"/>
      <c r="B248" s="131" t="s">
        <v>208</v>
      </c>
      <c r="C248" s="123">
        <f t="shared" ref="C248" si="80">D248+E248</f>
        <v>6779</v>
      </c>
      <c r="D248" s="125">
        <f t="shared" ref="D248" si="81">H248+L248</f>
        <v>3373</v>
      </c>
      <c r="E248" s="125">
        <f t="shared" ref="E248" si="82">I248+M248</f>
        <v>3406</v>
      </c>
      <c r="F248" s="127">
        <f t="shared" ref="F248" si="83">J248+N248</f>
        <v>3007</v>
      </c>
      <c r="G248" s="123">
        <f t="shared" ref="G248" si="84">SUM(H248:I249)</f>
        <v>6702</v>
      </c>
      <c r="H248" s="125">
        <v>3322</v>
      </c>
      <c r="I248" s="125">
        <v>3380</v>
      </c>
      <c r="J248" s="125">
        <v>2952</v>
      </c>
      <c r="K248" s="123">
        <f t="shared" ref="K248" si="85">SUM(L248:M249)</f>
        <v>77</v>
      </c>
      <c r="L248" s="125">
        <v>51</v>
      </c>
      <c r="M248" s="125">
        <v>26</v>
      </c>
      <c r="N248" s="127">
        <v>55</v>
      </c>
    </row>
    <row r="249" spans="1:14" x14ac:dyDescent="0.15">
      <c r="A249" s="134"/>
      <c r="B249" s="128"/>
      <c r="C249" s="124"/>
      <c r="D249" s="126"/>
      <c r="E249" s="126"/>
      <c r="F249" s="128"/>
      <c r="G249" s="124"/>
      <c r="H249" s="126"/>
      <c r="I249" s="126"/>
      <c r="J249" s="126"/>
      <c r="K249" s="124"/>
      <c r="L249" s="126"/>
      <c r="M249" s="126"/>
      <c r="N249" s="128"/>
    </row>
    <row r="250" spans="1:14" x14ac:dyDescent="0.15">
      <c r="A250" s="132" t="s">
        <v>236</v>
      </c>
      <c r="B250" s="129" t="s">
        <v>211</v>
      </c>
      <c r="C250" s="117">
        <f t="shared" ref="C250" si="86">D250+E250</f>
        <v>6765</v>
      </c>
      <c r="D250" s="119">
        <f t="shared" ref="D250" si="87">H250+L250</f>
        <v>3363</v>
      </c>
      <c r="E250" s="119">
        <f t="shared" ref="E250" si="88">I250+M250</f>
        <v>3402</v>
      </c>
      <c r="F250" s="121">
        <f t="shared" ref="F250" si="89">J250+N250</f>
        <v>3006</v>
      </c>
      <c r="G250" s="117">
        <f t="shared" ref="G250" si="90">SUM(H250:I251)</f>
        <v>6687</v>
      </c>
      <c r="H250" s="119">
        <v>3312</v>
      </c>
      <c r="I250" s="119">
        <v>3375</v>
      </c>
      <c r="J250" s="119">
        <v>2950</v>
      </c>
      <c r="K250" s="117">
        <f t="shared" ref="K250" si="91">SUM(L250:M251)</f>
        <v>78</v>
      </c>
      <c r="L250" s="119">
        <v>51</v>
      </c>
      <c r="M250" s="119">
        <v>27</v>
      </c>
      <c r="N250" s="121">
        <v>56</v>
      </c>
    </row>
    <row r="251" spans="1:14" x14ac:dyDescent="0.15">
      <c r="A251" s="133"/>
      <c r="B251" s="130"/>
      <c r="C251" s="118"/>
      <c r="D251" s="120"/>
      <c r="E251" s="120"/>
      <c r="F251" s="122"/>
      <c r="G251" s="118"/>
      <c r="H251" s="120"/>
      <c r="I251" s="120"/>
      <c r="J251" s="120"/>
      <c r="K251" s="118"/>
      <c r="L251" s="120"/>
      <c r="M251" s="120"/>
      <c r="N251" s="122"/>
    </row>
    <row r="252" spans="1:14" ht="13.5" customHeight="1" x14ac:dyDescent="0.15">
      <c r="A252" s="133"/>
      <c r="B252" s="131" t="s">
        <v>212</v>
      </c>
      <c r="C252" s="123">
        <f t="shared" ref="C252" si="92">D252+E252</f>
        <v>6735</v>
      </c>
      <c r="D252" s="125">
        <f t="shared" ref="D252" si="93">H252+L252</f>
        <v>3346</v>
      </c>
      <c r="E252" s="125">
        <f t="shared" ref="E252" si="94">I252+M252</f>
        <v>3389</v>
      </c>
      <c r="F252" s="127">
        <f t="shared" ref="F252" si="95">J252+N252</f>
        <v>2994</v>
      </c>
      <c r="G252" s="123">
        <f t="shared" ref="G252" si="96">SUM(H252:I253)</f>
        <v>6657</v>
      </c>
      <c r="H252" s="125">
        <v>3296</v>
      </c>
      <c r="I252" s="125">
        <v>3361</v>
      </c>
      <c r="J252" s="125">
        <v>2938</v>
      </c>
      <c r="K252" s="123">
        <f t="shared" ref="K252" si="97">SUM(L252:M253)</f>
        <v>78</v>
      </c>
      <c r="L252" s="125">
        <v>50</v>
      </c>
      <c r="M252" s="125">
        <v>28</v>
      </c>
      <c r="N252" s="127">
        <v>56</v>
      </c>
    </row>
    <row r="253" spans="1:14" ht="13.5" customHeight="1" x14ac:dyDescent="0.15">
      <c r="A253" s="133"/>
      <c r="B253" s="128"/>
      <c r="C253" s="124"/>
      <c r="D253" s="126"/>
      <c r="E253" s="126"/>
      <c r="F253" s="128"/>
      <c r="G253" s="124"/>
      <c r="H253" s="126"/>
      <c r="I253" s="126"/>
      <c r="J253" s="126"/>
      <c r="K253" s="124"/>
      <c r="L253" s="126"/>
      <c r="M253" s="126"/>
      <c r="N253" s="128"/>
    </row>
    <row r="254" spans="1:14" ht="13.5" customHeight="1" x14ac:dyDescent="0.15">
      <c r="A254" s="133"/>
      <c r="B254" s="129" t="s">
        <v>213</v>
      </c>
      <c r="C254" s="117">
        <f t="shared" ref="C254" si="98">D254+E254</f>
        <v>6726</v>
      </c>
      <c r="D254" s="119">
        <f t="shared" ref="D254" si="99">H254+L254</f>
        <v>3342</v>
      </c>
      <c r="E254" s="119">
        <f t="shared" ref="E254" si="100">I254+M254</f>
        <v>3384</v>
      </c>
      <c r="F254" s="121">
        <f t="shared" ref="F254" si="101">J254+N254</f>
        <v>2992</v>
      </c>
      <c r="G254" s="117">
        <f t="shared" ref="G254" si="102">SUM(H254:I255)</f>
        <v>6648</v>
      </c>
      <c r="H254" s="119">
        <v>3292</v>
      </c>
      <c r="I254" s="119">
        <v>3356</v>
      </c>
      <c r="J254" s="119">
        <v>2936</v>
      </c>
      <c r="K254" s="117">
        <f t="shared" ref="K254" si="103">SUM(L254:M255)</f>
        <v>78</v>
      </c>
      <c r="L254" s="119">
        <v>50</v>
      </c>
      <c r="M254" s="119">
        <v>28</v>
      </c>
      <c r="N254" s="121">
        <v>56</v>
      </c>
    </row>
    <row r="255" spans="1:14" ht="13.5" customHeight="1" x14ac:dyDescent="0.15">
      <c r="A255" s="133"/>
      <c r="B255" s="130"/>
      <c r="C255" s="118"/>
      <c r="D255" s="120"/>
      <c r="E255" s="120"/>
      <c r="F255" s="122"/>
      <c r="G255" s="118"/>
      <c r="H255" s="120"/>
      <c r="I255" s="120"/>
      <c r="J255" s="120"/>
      <c r="K255" s="118"/>
      <c r="L255" s="120"/>
      <c r="M255" s="120"/>
      <c r="N255" s="122"/>
    </row>
    <row r="256" spans="1:14" ht="13.5" customHeight="1" x14ac:dyDescent="0.15">
      <c r="A256" s="133"/>
      <c r="B256" s="131" t="s">
        <v>214</v>
      </c>
      <c r="C256" s="123">
        <f t="shared" ref="C256" si="104">D256+E256</f>
        <v>6714</v>
      </c>
      <c r="D256" s="125">
        <f t="shared" ref="D256" si="105">H256+L256</f>
        <v>3337</v>
      </c>
      <c r="E256" s="125">
        <f t="shared" ref="E256" si="106">I256+M256</f>
        <v>3377</v>
      </c>
      <c r="F256" s="127">
        <f t="shared" ref="F256" si="107">J256+N256</f>
        <v>2997</v>
      </c>
      <c r="G256" s="123">
        <f>SUM(H256:I257)</f>
        <v>6636</v>
      </c>
      <c r="H256" s="125">
        <v>3286</v>
      </c>
      <c r="I256" s="125">
        <v>3350</v>
      </c>
      <c r="J256" s="125">
        <v>2940</v>
      </c>
      <c r="K256" s="123">
        <f t="shared" ref="K256:K260" si="108">SUM(L256:M257)</f>
        <v>78</v>
      </c>
      <c r="L256" s="125">
        <v>51</v>
      </c>
      <c r="M256" s="125">
        <v>27</v>
      </c>
      <c r="N256" s="127">
        <v>57</v>
      </c>
    </row>
    <row r="257" spans="1:14" ht="13.5" customHeight="1" x14ac:dyDescent="0.15">
      <c r="A257" s="133"/>
      <c r="B257" s="128"/>
      <c r="C257" s="124"/>
      <c r="D257" s="126"/>
      <c r="E257" s="126"/>
      <c r="F257" s="128"/>
      <c r="G257" s="124"/>
      <c r="H257" s="126"/>
      <c r="I257" s="126"/>
      <c r="J257" s="126"/>
      <c r="K257" s="124"/>
      <c r="L257" s="126"/>
      <c r="M257" s="126"/>
      <c r="N257" s="128"/>
    </row>
    <row r="258" spans="1:14" ht="13.5" customHeight="1" x14ac:dyDescent="0.15">
      <c r="A258" s="133"/>
      <c r="B258" s="129" t="s">
        <v>215</v>
      </c>
      <c r="C258" s="117">
        <f>SUM(D258+E258)</f>
        <v>6698</v>
      </c>
      <c r="D258" s="119">
        <f>SUM(H258+L258)</f>
        <v>3330</v>
      </c>
      <c r="E258" s="119">
        <f>SUM(I258+M258)</f>
        <v>3368</v>
      </c>
      <c r="F258" s="121">
        <f>SUM(J258+N258)</f>
        <v>2990</v>
      </c>
      <c r="G258" s="146">
        <f>SUM(H258:I259)</f>
        <v>6622</v>
      </c>
      <c r="H258" s="119">
        <v>3281</v>
      </c>
      <c r="I258" s="119">
        <v>3341</v>
      </c>
      <c r="J258" s="119">
        <v>2936</v>
      </c>
      <c r="K258" s="117">
        <f>SUM(L258:M259)</f>
        <v>76</v>
      </c>
      <c r="L258" s="119">
        <v>49</v>
      </c>
      <c r="M258" s="119">
        <v>27</v>
      </c>
      <c r="N258" s="121">
        <v>54</v>
      </c>
    </row>
    <row r="259" spans="1:14" ht="13.5" customHeight="1" x14ac:dyDescent="0.15">
      <c r="A259" s="133"/>
      <c r="B259" s="130"/>
      <c r="C259" s="118"/>
      <c r="D259" s="120"/>
      <c r="E259" s="120"/>
      <c r="F259" s="122"/>
      <c r="G259" s="118"/>
      <c r="H259" s="120"/>
      <c r="I259" s="120"/>
      <c r="J259" s="120"/>
      <c r="K259" s="118"/>
      <c r="L259" s="120"/>
      <c r="M259" s="120"/>
      <c r="N259" s="122"/>
    </row>
    <row r="260" spans="1:14" ht="13.5" customHeight="1" x14ac:dyDescent="0.15">
      <c r="A260" s="133"/>
      <c r="B260" s="131" t="s">
        <v>216</v>
      </c>
      <c r="C260" s="123">
        <f>SUM(D260+E260)</f>
        <v>6678</v>
      </c>
      <c r="D260" s="125">
        <f>SUM(H260+L260)</f>
        <v>3323</v>
      </c>
      <c r="E260" s="125">
        <f>SUM(I260+M260)</f>
        <v>3355</v>
      </c>
      <c r="F260" s="127">
        <f>SUM(J260+N260)</f>
        <v>2987</v>
      </c>
      <c r="G260" s="147">
        <f>SUM(H260:I261)</f>
        <v>6603</v>
      </c>
      <c r="H260" s="125">
        <v>3275</v>
      </c>
      <c r="I260" s="125">
        <v>3328</v>
      </c>
      <c r="J260" s="125">
        <v>2933</v>
      </c>
      <c r="K260" s="123">
        <f t="shared" si="108"/>
        <v>75</v>
      </c>
      <c r="L260" s="125">
        <v>48</v>
      </c>
      <c r="M260" s="125">
        <v>27</v>
      </c>
      <c r="N260" s="127">
        <v>54</v>
      </c>
    </row>
    <row r="261" spans="1:14" ht="13.5" customHeight="1" x14ac:dyDescent="0.15">
      <c r="A261" s="133"/>
      <c r="B261" s="128"/>
      <c r="C261" s="124"/>
      <c r="D261" s="126"/>
      <c r="E261" s="126"/>
      <c r="F261" s="128"/>
      <c r="G261" s="124"/>
      <c r="H261" s="126"/>
      <c r="I261" s="126"/>
      <c r="J261" s="126"/>
      <c r="K261" s="124"/>
      <c r="L261" s="126"/>
      <c r="M261" s="126"/>
      <c r="N261" s="128"/>
    </row>
    <row r="262" spans="1:14" ht="13.5" customHeight="1" x14ac:dyDescent="0.15">
      <c r="A262" s="133"/>
      <c r="B262" s="129" t="s">
        <v>202</v>
      </c>
      <c r="C262" s="117">
        <f t="shared" ref="C262" si="109">D262+E262</f>
        <v>6668</v>
      </c>
      <c r="D262" s="119">
        <f t="shared" ref="D262" si="110">H262+L262</f>
        <v>3320</v>
      </c>
      <c r="E262" s="119">
        <f t="shared" ref="E262" si="111">I262+M262</f>
        <v>3348</v>
      </c>
      <c r="F262" s="121">
        <f t="shared" ref="F262" si="112">J262+N262</f>
        <v>2987</v>
      </c>
      <c r="G262" s="117">
        <f t="shared" ref="G262" si="113">SUM(H262:I263)</f>
        <v>6595</v>
      </c>
      <c r="H262" s="119">
        <v>3274</v>
      </c>
      <c r="I262" s="119">
        <v>3321</v>
      </c>
      <c r="J262" s="119">
        <v>2935</v>
      </c>
      <c r="K262" s="117">
        <f t="shared" ref="K262" si="114">SUM(L262:M263)</f>
        <v>73</v>
      </c>
      <c r="L262" s="119">
        <v>46</v>
      </c>
      <c r="M262" s="119">
        <v>27</v>
      </c>
      <c r="N262" s="121">
        <v>52</v>
      </c>
    </row>
    <row r="263" spans="1:14" ht="13.5" customHeight="1" x14ac:dyDescent="0.15">
      <c r="A263" s="133"/>
      <c r="B263" s="130"/>
      <c r="C263" s="118"/>
      <c r="D263" s="120"/>
      <c r="E263" s="120"/>
      <c r="F263" s="122"/>
      <c r="G263" s="118"/>
      <c r="H263" s="120"/>
      <c r="I263" s="120"/>
      <c r="J263" s="120"/>
      <c r="K263" s="118"/>
      <c r="L263" s="120"/>
      <c r="M263" s="120"/>
      <c r="N263" s="122"/>
    </row>
    <row r="264" spans="1:14" ht="13.5" customHeight="1" x14ac:dyDescent="0.15">
      <c r="A264" s="133"/>
      <c r="B264" s="131" t="s">
        <v>203</v>
      </c>
      <c r="C264" s="123">
        <f t="shared" ref="C264" si="115">D264+E264</f>
        <v>6653</v>
      </c>
      <c r="D264" s="125">
        <f t="shared" ref="D264" si="116">H264+L264</f>
        <v>3308</v>
      </c>
      <c r="E264" s="125">
        <f t="shared" ref="E264" si="117">I264+M264</f>
        <v>3345</v>
      </c>
      <c r="F264" s="127">
        <f t="shared" ref="F264" si="118">J264+N264</f>
        <v>2983</v>
      </c>
      <c r="G264" s="123">
        <f t="shared" ref="G264" si="119">SUM(H264:I265)</f>
        <v>6577</v>
      </c>
      <c r="H264" s="125">
        <v>3260</v>
      </c>
      <c r="I264" s="125">
        <v>3317</v>
      </c>
      <c r="J264" s="125">
        <v>2928</v>
      </c>
      <c r="K264" s="123">
        <f t="shared" ref="K264" si="120">SUM(L264:M265)</f>
        <v>76</v>
      </c>
      <c r="L264" s="125">
        <v>48</v>
      </c>
      <c r="M264" s="125">
        <v>28</v>
      </c>
      <c r="N264" s="127">
        <v>55</v>
      </c>
    </row>
    <row r="265" spans="1:14" ht="13.5" customHeight="1" x14ac:dyDescent="0.15">
      <c r="A265" s="133"/>
      <c r="B265" s="128"/>
      <c r="C265" s="124"/>
      <c r="D265" s="126"/>
      <c r="E265" s="126"/>
      <c r="F265" s="128"/>
      <c r="G265" s="124"/>
      <c r="H265" s="126"/>
      <c r="I265" s="126"/>
      <c r="J265" s="126"/>
      <c r="K265" s="124"/>
      <c r="L265" s="126"/>
      <c r="M265" s="126"/>
      <c r="N265" s="128"/>
    </row>
    <row r="266" spans="1:14" ht="13.5" customHeight="1" x14ac:dyDescent="0.15">
      <c r="A266" s="133"/>
      <c r="B266" s="129" t="s">
        <v>205</v>
      </c>
      <c r="C266" s="117">
        <f t="shared" ref="C266" si="121">D266+E266</f>
        <v>6639</v>
      </c>
      <c r="D266" s="119">
        <f t="shared" ref="D266" si="122">H266+L266</f>
        <v>3302</v>
      </c>
      <c r="E266" s="119">
        <f t="shared" ref="E266" si="123">I266+M266</f>
        <v>3337</v>
      </c>
      <c r="F266" s="121">
        <f t="shared" ref="F266" si="124">J266+N266</f>
        <v>2980</v>
      </c>
      <c r="G266" s="117">
        <f t="shared" ref="G266" si="125">SUM(H266:I267)</f>
        <v>6563</v>
      </c>
      <c r="H266" s="119">
        <v>3254</v>
      </c>
      <c r="I266" s="119">
        <v>3309</v>
      </c>
      <c r="J266" s="119">
        <v>2925</v>
      </c>
      <c r="K266" s="117">
        <f t="shared" ref="K266" si="126">SUM(L266:M267)</f>
        <v>76</v>
      </c>
      <c r="L266" s="119">
        <v>48</v>
      </c>
      <c r="M266" s="119">
        <v>28</v>
      </c>
      <c r="N266" s="121">
        <v>55</v>
      </c>
    </row>
    <row r="267" spans="1:14" ht="13.5" customHeight="1" x14ac:dyDescent="0.15">
      <c r="A267" s="133"/>
      <c r="B267" s="130"/>
      <c r="C267" s="118"/>
      <c r="D267" s="120"/>
      <c r="E267" s="120"/>
      <c r="F267" s="122"/>
      <c r="G267" s="118"/>
      <c r="H267" s="120"/>
      <c r="I267" s="120"/>
      <c r="J267" s="120"/>
      <c r="K267" s="118"/>
      <c r="L267" s="120"/>
      <c r="M267" s="120"/>
      <c r="N267" s="122"/>
    </row>
    <row r="268" spans="1:14" ht="13.5" customHeight="1" x14ac:dyDescent="0.15">
      <c r="A268" s="133"/>
      <c r="B268" s="131" t="s">
        <v>206</v>
      </c>
      <c r="C268" s="123">
        <f t="shared" ref="C268" si="127">D268+E268</f>
        <v>6641</v>
      </c>
      <c r="D268" s="125">
        <f t="shared" ref="D268" si="128">H268+L268</f>
        <v>3310</v>
      </c>
      <c r="E268" s="125">
        <f t="shared" ref="E268" si="129">I268+M268</f>
        <v>3331</v>
      </c>
      <c r="F268" s="127">
        <f t="shared" ref="F268" si="130">J268+N268</f>
        <v>2981</v>
      </c>
      <c r="G268" s="123">
        <f t="shared" ref="G268" si="131">SUM(H268:I269)</f>
        <v>6564</v>
      </c>
      <c r="H268" s="125">
        <v>3261</v>
      </c>
      <c r="I268" s="125">
        <v>3303</v>
      </c>
      <c r="J268" s="125">
        <v>2925</v>
      </c>
      <c r="K268" s="123">
        <f t="shared" ref="K268" si="132">SUM(L268:M269)</f>
        <v>77</v>
      </c>
      <c r="L268" s="125">
        <v>49</v>
      </c>
      <c r="M268" s="125">
        <v>28</v>
      </c>
      <c r="N268" s="127">
        <v>56</v>
      </c>
    </row>
    <row r="269" spans="1:14" ht="13.5" customHeight="1" x14ac:dyDescent="0.15">
      <c r="A269" s="133"/>
      <c r="B269" s="128"/>
      <c r="C269" s="124"/>
      <c r="D269" s="126"/>
      <c r="E269" s="126"/>
      <c r="F269" s="128"/>
      <c r="G269" s="124"/>
      <c r="H269" s="126"/>
      <c r="I269" s="126"/>
      <c r="J269" s="126"/>
      <c r="K269" s="124"/>
      <c r="L269" s="126"/>
      <c r="M269" s="126"/>
      <c r="N269" s="128"/>
    </row>
    <row r="270" spans="1:14" ht="13.5" customHeight="1" x14ac:dyDescent="0.15">
      <c r="A270" s="133"/>
      <c r="B270" s="129" t="s">
        <v>207</v>
      </c>
      <c r="C270" s="117">
        <f t="shared" ref="C270" si="133">D270+E270</f>
        <v>6635</v>
      </c>
      <c r="D270" s="119">
        <f t="shared" ref="D270" si="134">H270+L270</f>
        <v>3305</v>
      </c>
      <c r="E270" s="119">
        <f t="shared" ref="E270" si="135">I270+M270</f>
        <v>3330</v>
      </c>
      <c r="F270" s="121">
        <f t="shared" ref="F270" si="136">J270+N270</f>
        <v>2982</v>
      </c>
      <c r="G270" s="117">
        <f t="shared" ref="G270" si="137">SUM(H270:I271)</f>
        <v>6559</v>
      </c>
      <c r="H270" s="119">
        <v>3257</v>
      </c>
      <c r="I270" s="119">
        <v>3302</v>
      </c>
      <c r="J270" s="119">
        <v>2927</v>
      </c>
      <c r="K270" s="117">
        <f t="shared" ref="K270" si="138">SUM(L270:M271)</f>
        <v>76</v>
      </c>
      <c r="L270" s="119">
        <v>48</v>
      </c>
      <c r="M270" s="119">
        <v>28</v>
      </c>
      <c r="N270" s="121">
        <v>55</v>
      </c>
    </row>
    <row r="271" spans="1:14" ht="13.5" customHeight="1" x14ac:dyDescent="0.15">
      <c r="A271" s="133"/>
      <c r="B271" s="130"/>
      <c r="C271" s="118"/>
      <c r="D271" s="120"/>
      <c r="E271" s="120"/>
      <c r="F271" s="122"/>
      <c r="G271" s="118"/>
      <c r="H271" s="120"/>
      <c r="I271" s="120"/>
      <c r="J271" s="120"/>
      <c r="K271" s="118"/>
      <c r="L271" s="120"/>
      <c r="M271" s="120"/>
      <c r="N271" s="122"/>
    </row>
    <row r="272" spans="1:14" ht="13.5" customHeight="1" x14ac:dyDescent="0.15">
      <c r="A272" s="133"/>
      <c r="B272" s="131" t="s">
        <v>208</v>
      </c>
      <c r="C272" s="123">
        <f t="shared" ref="C272" si="139">D272+E272</f>
        <v>6609</v>
      </c>
      <c r="D272" s="125">
        <f t="shared" ref="D272" si="140">H272+L272</f>
        <v>3288</v>
      </c>
      <c r="E272" s="125">
        <f t="shared" ref="E272" si="141">I272+M272</f>
        <v>3321</v>
      </c>
      <c r="F272" s="127">
        <f t="shared" ref="F272" si="142">J272+N272</f>
        <v>2972</v>
      </c>
      <c r="G272" s="123">
        <f t="shared" ref="G272" si="143">SUM(H272:I273)</f>
        <v>6537</v>
      </c>
      <c r="H272" s="125">
        <v>3243</v>
      </c>
      <c r="I272" s="125">
        <v>3294</v>
      </c>
      <c r="J272" s="125">
        <v>2921</v>
      </c>
      <c r="K272" s="123">
        <f t="shared" ref="K272" si="144">SUM(L272:M273)</f>
        <v>72</v>
      </c>
      <c r="L272" s="125">
        <v>45</v>
      </c>
      <c r="M272" s="125">
        <v>27</v>
      </c>
      <c r="N272" s="127">
        <v>51</v>
      </c>
    </row>
    <row r="273" spans="1:14" ht="13.5" customHeight="1" x14ac:dyDescent="0.15">
      <c r="A273" s="134"/>
      <c r="B273" s="128"/>
      <c r="C273" s="124"/>
      <c r="D273" s="126"/>
      <c r="E273" s="126"/>
      <c r="F273" s="128"/>
      <c r="G273" s="124"/>
      <c r="H273" s="126"/>
      <c r="I273" s="126"/>
      <c r="J273" s="126"/>
      <c r="K273" s="124"/>
      <c r="L273" s="126"/>
      <c r="M273" s="126"/>
      <c r="N273" s="128"/>
    </row>
    <row r="274" spans="1:14" x14ac:dyDescent="0.15">
      <c r="A274" s="132" t="s">
        <v>237</v>
      </c>
      <c r="B274" s="129" t="s">
        <v>211</v>
      </c>
      <c r="C274" s="117">
        <f t="shared" ref="C274" si="145">D274+E274</f>
        <v>6595</v>
      </c>
      <c r="D274" s="119">
        <f t="shared" ref="D274" si="146">H274+L274</f>
        <v>3282</v>
      </c>
      <c r="E274" s="119">
        <f t="shared" ref="E274" si="147">I274+M274</f>
        <v>3313</v>
      </c>
      <c r="F274" s="121">
        <f t="shared" ref="F274" si="148">J274+N274</f>
        <v>2966</v>
      </c>
      <c r="G274" s="117">
        <f t="shared" ref="G274" si="149">SUM(H274:I275)</f>
        <v>6525</v>
      </c>
      <c r="H274" s="119">
        <v>3239</v>
      </c>
      <c r="I274" s="119">
        <v>3286</v>
      </c>
      <c r="J274" s="119">
        <v>2917</v>
      </c>
      <c r="K274" s="117">
        <f t="shared" ref="K274" si="150">SUM(L274:M275)</f>
        <v>70</v>
      </c>
      <c r="L274" s="119">
        <v>43</v>
      </c>
      <c r="M274" s="119">
        <v>27</v>
      </c>
      <c r="N274" s="121">
        <v>49</v>
      </c>
    </row>
    <row r="275" spans="1:14" x14ac:dyDescent="0.15">
      <c r="A275" s="133"/>
      <c r="B275" s="130"/>
      <c r="C275" s="118"/>
      <c r="D275" s="120"/>
      <c r="E275" s="120"/>
      <c r="F275" s="122"/>
      <c r="G275" s="118"/>
      <c r="H275" s="120"/>
      <c r="I275" s="120"/>
      <c r="J275" s="120"/>
      <c r="K275" s="118"/>
      <c r="L275" s="120"/>
      <c r="M275" s="120"/>
      <c r="N275" s="122"/>
    </row>
    <row r="276" spans="1:14" ht="13.5" customHeight="1" x14ac:dyDescent="0.15">
      <c r="A276" s="133"/>
      <c r="B276" s="131" t="s">
        <v>212</v>
      </c>
      <c r="C276" s="123">
        <f t="shared" ref="C276" si="151">D276+E276</f>
        <v>0</v>
      </c>
      <c r="D276" s="125">
        <f t="shared" ref="D276" si="152">H276+L276</f>
        <v>0</v>
      </c>
      <c r="E276" s="125">
        <f t="shared" ref="E276" si="153">I276+M276</f>
        <v>0</v>
      </c>
      <c r="F276" s="127">
        <f t="shared" ref="F276" si="154">J276+N276</f>
        <v>0</v>
      </c>
      <c r="G276" s="123">
        <f t="shared" ref="G276" si="155">SUM(H276:I277)</f>
        <v>0</v>
      </c>
      <c r="H276" s="125"/>
      <c r="I276" s="125"/>
      <c r="J276" s="125"/>
      <c r="K276" s="123">
        <f t="shared" ref="K276" si="156">SUM(L276:M277)</f>
        <v>0</v>
      </c>
      <c r="L276" s="125"/>
      <c r="M276" s="125"/>
      <c r="N276" s="127"/>
    </row>
    <row r="277" spans="1:14" ht="13.5" customHeight="1" x14ac:dyDescent="0.15">
      <c r="A277" s="133"/>
      <c r="B277" s="128"/>
      <c r="C277" s="124"/>
      <c r="D277" s="126"/>
      <c r="E277" s="126"/>
      <c r="F277" s="128"/>
      <c r="G277" s="124"/>
      <c r="H277" s="126"/>
      <c r="I277" s="126"/>
      <c r="J277" s="126"/>
      <c r="K277" s="124"/>
      <c r="L277" s="126"/>
      <c r="M277" s="126"/>
      <c r="N277" s="128"/>
    </row>
    <row r="278" spans="1:14" ht="13.5" customHeight="1" x14ac:dyDescent="0.15">
      <c r="A278" s="133"/>
      <c r="B278" s="129" t="s">
        <v>213</v>
      </c>
      <c r="C278" s="117">
        <f t="shared" ref="C278" si="157">D278+E278</f>
        <v>0</v>
      </c>
      <c r="D278" s="119">
        <f t="shared" ref="D278" si="158">H278+L278</f>
        <v>0</v>
      </c>
      <c r="E278" s="119">
        <f t="shared" ref="E278" si="159">I278+M278</f>
        <v>0</v>
      </c>
      <c r="F278" s="121">
        <f t="shared" ref="F278" si="160">J278+N278</f>
        <v>0</v>
      </c>
      <c r="G278" s="117">
        <f t="shared" ref="G278" si="161">SUM(H278:I279)</f>
        <v>0</v>
      </c>
      <c r="H278" s="119"/>
      <c r="I278" s="119"/>
      <c r="J278" s="119"/>
      <c r="K278" s="117">
        <f t="shared" ref="K278" si="162">SUM(L278:M279)</f>
        <v>0</v>
      </c>
      <c r="L278" s="119"/>
      <c r="M278" s="119"/>
      <c r="N278" s="121"/>
    </row>
    <row r="279" spans="1:14" ht="13.5" customHeight="1" x14ac:dyDescent="0.15">
      <c r="A279" s="133"/>
      <c r="B279" s="130"/>
      <c r="C279" s="118"/>
      <c r="D279" s="120"/>
      <c r="E279" s="120"/>
      <c r="F279" s="122"/>
      <c r="G279" s="118"/>
      <c r="H279" s="120"/>
      <c r="I279" s="120"/>
      <c r="J279" s="120"/>
      <c r="K279" s="118"/>
      <c r="L279" s="120"/>
      <c r="M279" s="120"/>
      <c r="N279" s="122"/>
    </row>
    <row r="280" spans="1:14" ht="13.5" customHeight="1" x14ac:dyDescent="0.15">
      <c r="A280" s="133"/>
      <c r="B280" s="131" t="s">
        <v>214</v>
      </c>
      <c r="C280" s="123">
        <f t="shared" ref="C280" si="163">D280+E280</f>
        <v>0</v>
      </c>
      <c r="D280" s="125">
        <f t="shared" ref="D280" si="164">H280+L280</f>
        <v>0</v>
      </c>
      <c r="E280" s="125">
        <f t="shared" ref="E280" si="165">I280+M280</f>
        <v>0</v>
      </c>
      <c r="F280" s="127">
        <f t="shared" ref="F280" si="166">J280+N280</f>
        <v>0</v>
      </c>
      <c r="G280" s="123">
        <f>SUM(H280:I281)</f>
        <v>0</v>
      </c>
      <c r="H280" s="125"/>
      <c r="I280" s="125"/>
      <c r="J280" s="125"/>
      <c r="K280" s="123">
        <f t="shared" ref="K280:K284" si="167">SUM(L280:M281)</f>
        <v>0</v>
      </c>
      <c r="L280" s="125"/>
      <c r="M280" s="125"/>
      <c r="N280" s="127"/>
    </row>
    <row r="281" spans="1:14" ht="13.5" customHeight="1" x14ac:dyDescent="0.15">
      <c r="A281" s="133"/>
      <c r="B281" s="128"/>
      <c r="C281" s="124"/>
      <c r="D281" s="126"/>
      <c r="E281" s="126"/>
      <c r="F281" s="128"/>
      <c r="G281" s="124"/>
      <c r="H281" s="126"/>
      <c r="I281" s="126"/>
      <c r="J281" s="126"/>
      <c r="K281" s="124"/>
      <c r="L281" s="126"/>
      <c r="M281" s="126"/>
      <c r="N281" s="128"/>
    </row>
    <row r="282" spans="1:14" ht="13.5" customHeight="1" x14ac:dyDescent="0.15">
      <c r="A282" s="133"/>
      <c r="B282" s="129" t="s">
        <v>215</v>
      </c>
      <c r="C282" s="117">
        <f>SUM(D282+E282)</f>
        <v>0</v>
      </c>
      <c r="D282" s="119">
        <f>SUM(H282+L282)</f>
        <v>0</v>
      </c>
      <c r="E282" s="119">
        <f>SUM(I282+M282)</f>
        <v>0</v>
      </c>
      <c r="F282" s="121">
        <f>SUM(J282+N282)</f>
        <v>0</v>
      </c>
      <c r="G282" s="146">
        <f>SUM(H282:I283)</f>
        <v>0</v>
      </c>
      <c r="H282" s="119"/>
      <c r="I282" s="119"/>
      <c r="J282" s="119"/>
      <c r="K282" s="117">
        <f>SUM(L282:M283)</f>
        <v>0</v>
      </c>
      <c r="L282" s="119"/>
      <c r="M282" s="119"/>
      <c r="N282" s="121"/>
    </row>
    <row r="283" spans="1:14" ht="13.5" customHeight="1" x14ac:dyDescent="0.15">
      <c r="A283" s="133"/>
      <c r="B283" s="130"/>
      <c r="C283" s="118"/>
      <c r="D283" s="120"/>
      <c r="E283" s="120"/>
      <c r="F283" s="122"/>
      <c r="G283" s="118"/>
      <c r="H283" s="120"/>
      <c r="I283" s="120"/>
      <c r="J283" s="120"/>
      <c r="K283" s="118"/>
      <c r="L283" s="120"/>
      <c r="M283" s="120"/>
      <c r="N283" s="122"/>
    </row>
    <row r="284" spans="1:14" ht="13.5" customHeight="1" x14ac:dyDescent="0.15">
      <c r="A284" s="133"/>
      <c r="B284" s="131" t="s">
        <v>216</v>
      </c>
      <c r="C284" s="123">
        <f>SUM(D284+E284)</f>
        <v>0</v>
      </c>
      <c r="D284" s="125">
        <f>SUM(H284+L284)</f>
        <v>0</v>
      </c>
      <c r="E284" s="125">
        <f>SUM(I284+M284)</f>
        <v>0</v>
      </c>
      <c r="F284" s="127">
        <f>SUM(J284+N284)</f>
        <v>0</v>
      </c>
      <c r="G284" s="147">
        <f>SUM(H284:I285)</f>
        <v>0</v>
      </c>
      <c r="H284" s="125"/>
      <c r="I284" s="125"/>
      <c r="J284" s="125"/>
      <c r="K284" s="123">
        <f t="shared" ref="K284:K288" si="168">SUM(L284:M285)</f>
        <v>0</v>
      </c>
      <c r="L284" s="125"/>
      <c r="M284" s="125"/>
      <c r="N284" s="127"/>
    </row>
    <row r="285" spans="1:14" ht="13.5" customHeight="1" x14ac:dyDescent="0.15">
      <c r="A285" s="133"/>
      <c r="B285" s="128"/>
      <c r="C285" s="124"/>
      <c r="D285" s="126"/>
      <c r="E285" s="126"/>
      <c r="F285" s="128"/>
      <c r="G285" s="124"/>
      <c r="H285" s="126"/>
      <c r="I285" s="126"/>
      <c r="J285" s="126"/>
      <c r="K285" s="124"/>
      <c r="L285" s="126"/>
      <c r="M285" s="126"/>
      <c r="N285" s="128"/>
    </row>
    <row r="286" spans="1:14" ht="13.5" customHeight="1" x14ac:dyDescent="0.15">
      <c r="A286" s="133"/>
      <c r="B286" s="129" t="s">
        <v>202</v>
      </c>
      <c r="C286" s="117">
        <f t="shared" ref="C286" si="169">D286+E286</f>
        <v>0</v>
      </c>
      <c r="D286" s="119">
        <f t="shared" ref="D286" si="170">H286+L286</f>
        <v>0</v>
      </c>
      <c r="E286" s="119">
        <f t="shared" ref="E286" si="171">I286+M286</f>
        <v>0</v>
      </c>
      <c r="F286" s="121">
        <f t="shared" ref="F286" si="172">J286+N286</f>
        <v>0</v>
      </c>
      <c r="G286" s="117">
        <f t="shared" ref="G286" si="173">SUM(H286:I287)</f>
        <v>0</v>
      </c>
      <c r="H286" s="119"/>
      <c r="I286" s="119"/>
      <c r="J286" s="119"/>
      <c r="K286" s="117">
        <f t="shared" ref="K286" si="174">SUM(L286:M287)</f>
        <v>0</v>
      </c>
      <c r="L286" s="119"/>
      <c r="M286" s="119"/>
      <c r="N286" s="121"/>
    </row>
    <row r="287" spans="1:14" ht="13.5" customHeight="1" x14ac:dyDescent="0.15">
      <c r="A287" s="133"/>
      <c r="B287" s="130"/>
      <c r="C287" s="118"/>
      <c r="D287" s="120"/>
      <c r="E287" s="120"/>
      <c r="F287" s="122"/>
      <c r="G287" s="118"/>
      <c r="H287" s="120"/>
      <c r="I287" s="120"/>
      <c r="J287" s="120"/>
      <c r="K287" s="118"/>
      <c r="L287" s="120"/>
      <c r="M287" s="120"/>
      <c r="N287" s="122"/>
    </row>
    <row r="288" spans="1:14" ht="13.5" customHeight="1" x14ac:dyDescent="0.15">
      <c r="A288" s="133"/>
      <c r="B288" s="131" t="s">
        <v>203</v>
      </c>
      <c r="C288" s="123">
        <f t="shared" ref="C288" si="175">D288+E288</f>
        <v>0</v>
      </c>
      <c r="D288" s="125">
        <f t="shared" ref="D288" si="176">H288+L288</f>
        <v>0</v>
      </c>
      <c r="E288" s="125">
        <f t="shared" ref="E288" si="177">I288+M288</f>
        <v>0</v>
      </c>
      <c r="F288" s="127">
        <f t="shared" ref="F288" si="178">J288+N288</f>
        <v>0</v>
      </c>
      <c r="G288" s="123">
        <f t="shared" ref="G288" si="179">SUM(H288:I289)</f>
        <v>0</v>
      </c>
      <c r="H288" s="125"/>
      <c r="I288" s="125"/>
      <c r="J288" s="125"/>
      <c r="K288" s="123">
        <f t="shared" ref="K288" si="180">SUM(L288:M289)</f>
        <v>0</v>
      </c>
      <c r="L288" s="125"/>
      <c r="M288" s="125"/>
      <c r="N288" s="127"/>
    </row>
    <row r="289" spans="1:14" ht="13.5" customHeight="1" x14ac:dyDescent="0.15">
      <c r="A289" s="133"/>
      <c r="B289" s="128"/>
      <c r="C289" s="124"/>
      <c r="D289" s="126"/>
      <c r="E289" s="126"/>
      <c r="F289" s="128"/>
      <c r="G289" s="124"/>
      <c r="H289" s="126"/>
      <c r="I289" s="126"/>
      <c r="J289" s="126"/>
      <c r="K289" s="124"/>
      <c r="L289" s="126"/>
      <c r="M289" s="126"/>
      <c r="N289" s="128"/>
    </row>
    <row r="290" spans="1:14" ht="13.5" customHeight="1" x14ac:dyDescent="0.15">
      <c r="A290" s="133"/>
      <c r="B290" s="129" t="s">
        <v>205</v>
      </c>
      <c r="C290" s="117">
        <f t="shared" ref="C290" si="181">D290+E290</f>
        <v>0</v>
      </c>
      <c r="D290" s="119">
        <f t="shared" ref="D290" si="182">H290+L290</f>
        <v>0</v>
      </c>
      <c r="E290" s="119">
        <f t="shared" ref="E290" si="183">I290+M290</f>
        <v>0</v>
      </c>
      <c r="F290" s="121">
        <f t="shared" ref="F290" si="184">J290+N290</f>
        <v>0</v>
      </c>
      <c r="G290" s="117">
        <f t="shared" ref="G290" si="185">SUM(H290:I291)</f>
        <v>0</v>
      </c>
      <c r="H290" s="119"/>
      <c r="I290" s="119"/>
      <c r="J290" s="119"/>
      <c r="K290" s="117">
        <f t="shared" ref="K290" si="186">SUM(L290:M291)</f>
        <v>0</v>
      </c>
      <c r="L290" s="119"/>
      <c r="M290" s="119"/>
      <c r="N290" s="121"/>
    </row>
    <row r="291" spans="1:14" ht="13.5" customHeight="1" x14ac:dyDescent="0.15">
      <c r="A291" s="133"/>
      <c r="B291" s="130"/>
      <c r="C291" s="118"/>
      <c r="D291" s="120"/>
      <c r="E291" s="120"/>
      <c r="F291" s="122"/>
      <c r="G291" s="118"/>
      <c r="H291" s="120"/>
      <c r="I291" s="120"/>
      <c r="J291" s="120"/>
      <c r="K291" s="118"/>
      <c r="L291" s="120"/>
      <c r="M291" s="120"/>
      <c r="N291" s="122"/>
    </row>
    <row r="292" spans="1:14" ht="13.5" customHeight="1" x14ac:dyDescent="0.15">
      <c r="A292" s="133"/>
      <c r="B292" s="131" t="s">
        <v>206</v>
      </c>
      <c r="C292" s="123">
        <f t="shared" ref="C292" si="187">D292+E292</f>
        <v>0</v>
      </c>
      <c r="D292" s="125">
        <f t="shared" ref="D292" si="188">H292+L292</f>
        <v>0</v>
      </c>
      <c r="E292" s="125">
        <f t="shared" ref="E292" si="189">I292+M292</f>
        <v>0</v>
      </c>
      <c r="F292" s="127">
        <f t="shared" ref="F292" si="190">J292+N292</f>
        <v>0</v>
      </c>
      <c r="G292" s="123">
        <f t="shared" ref="G292" si="191">SUM(H292:I293)</f>
        <v>0</v>
      </c>
      <c r="H292" s="125"/>
      <c r="I292" s="125"/>
      <c r="J292" s="125"/>
      <c r="K292" s="123">
        <f t="shared" ref="K292" si="192">SUM(L292:M293)</f>
        <v>0</v>
      </c>
      <c r="L292" s="125"/>
      <c r="M292" s="125"/>
      <c r="N292" s="127"/>
    </row>
    <row r="293" spans="1:14" ht="13.5" customHeight="1" x14ac:dyDescent="0.15">
      <c r="A293" s="133"/>
      <c r="B293" s="128"/>
      <c r="C293" s="124"/>
      <c r="D293" s="126"/>
      <c r="E293" s="126"/>
      <c r="F293" s="128"/>
      <c r="G293" s="124"/>
      <c r="H293" s="126"/>
      <c r="I293" s="126"/>
      <c r="J293" s="126"/>
      <c r="K293" s="124"/>
      <c r="L293" s="126"/>
      <c r="M293" s="126"/>
      <c r="N293" s="128"/>
    </row>
    <row r="294" spans="1:14" ht="13.5" customHeight="1" x14ac:dyDescent="0.15">
      <c r="A294" s="133"/>
      <c r="B294" s="129" t="s">
        <v>207</v>
      </c>
      <c r="C294" s="117">
        <f t="shared" ref="C294" si="193">D294+E294</f>
        <v>0</v>
      </c>
      <c r="D294" s="119">
        <f t="shared" ref="D294" si="194">H294+L294</f>
        <v>0</v>
      </c>
      <c r="E294" s="119">
        <f t="shared" ref="E294" si="195">I294+M294</f>
        <v>0</v>
      </c>
      <c r="F294" s="121">
        <f t="shared" ref="F294" si="196">J294+N294</f>
        <v>0</v>
      </c>
      <c r="G294" s="117">
        <f t="shared" ref="G294" si="197">SUM(H294:I295)</f>
        <v>0</v>
      </c>
      <c r="H294" s="119"/>
      <c r="I294" s="119"/>
      <c r="J294" s="119"/>
      <c r="K294" s="117">
        <f t="shared" ref="K294" si="198">SUM(L294:M295)</f>
        <v>0</v>
      </c>
      <c r="L294" s="119"/>
      <c r="M294" s="119"/>
      <c r="N294" s="121"/>
    </row>
    <row r="295" spans="1:14" ht="13.5" customHeight="1" x14ac:dyDescent="0.15">
      <c r="A295" s="133"/>
      <c r="B295" s="130"/>
      <c r="C295" s="118"/>
      <c r="D295" s="120"/>
      <c r="E295" s="120"/>
      <c r="F295" s="122"/>
      <c r="G295" s="118"/>
      <c r="H295" s="120"/>
      <c r="I295" s="120"/>
      <c r="J295" s="120"/>
      <c r="K295" s="118"/>
      <c r="L295" s="120"/>
      <c r="M295" s="120"/>
      <c r="N295" s="122"/>
    </row>
    <row r="296" spans="1:14" ht="13.5" customHeight="1" x14ac:dyDescent="0.15">
      <c r="A296" s="133"/>
      <c r="B296" s="131" t="s">
        <v>208</v>
      </c>
      <c r="C296" s="123">
        <f t="shared" ref="C296" si="199">D296+E296</f>
        <v>0</v>
      </c>
      <c r="D296" s="125">
        <f t="shared" ref="D296" si="200">H296+L296</f>
        <v>0</v>
      </c>
      <c r="E296" s="125">
        <f t="shared" ref="E296" si="201">I296+M296</f>
        <v>0</v>
      </c>
      <c r="F296" s="127">
        <f t="shared" ref="F296" si="202">J296+N296</f>
        <v>0</v>
      </c>
      <c r="G296" s="123">
        <f t="shared" ref="G296" si="203">SUM(H296:I297)</f>
        <v>0</v>
      </c>
      <c r="H296" s="125"/>
      <c r="I296" s="125"/>
      <c r="J296" s="125"/>
      <c r="K296" s="123">
        <f t="shared" ref="K296" si="204">SUM(L296:M297)</f>
        <v>0</v>
      </c>
      <c r="L296" s="125"/>
      <c r="M296" s="125"/>
      <c r="N296" s="127"/>
    </row>
    <row r="297" spans="1:14" ht="13.5" customHeight="1" x14ac:dyDescent="0.15">
      <c r="A297" s="134"/>
      <c r="B297" s="128"/>
      <c r="C297" s="124"/>
      <c r="D297" s="126"/>
      <c r="E297" s="126"/>
      <c r="F297" s="128"/>
      <c r="G297" s="124"/>
      <c r="H297" s="126"/>
      <c r="I297" s="126"/>
      <c r="J297" s="126"/>
      <c r="K297" s="124"/>
      <c r="L297" s="126"/>
      <c r="M297" s="126"/>
      <c r="N297" s="128"/>
    </row>
  </sheetData>
  <mergeCells count="1582">
    <mergeCell ref="B294:B295"/>
    <mergeCell ref="C294:C295"/>
    <mergeCell ref="D294:D295"/>
    <mergeCell ref="E294:E295"/>
    <mergeCell ref="F294:F295"/>
    <mergeCell ref="G294:G295"/>
    <mergeCell ref="H294:H295"/>
    <mergeCell ref="I294:I295"/>
    <mergeCell ref="J294:J295"/>
    <mergeCell ref="K294:K295"/>
    <mergeCell ref="L294:L295"/>
    <mergeCell ref="M294:M295"/>
    <mergeCell ref="N294:N295"/>
    <mergeCell ref="B296:B297"/>
    <mergeCell ref="C296:C297"/>
    <mergeCell ref="D296:D297"/>
    <mergeCell ref="E296:E297"/>
    <mergeCell ref="F296:F297"/>
    <mergeCell ref="G296:G297"/>
    <mergeCell ref="H296:H297"/>
    <mergeCell ref="I296:I297"/>
    <mergeCell ref="J296:J297"/>
    <mergeCell ref="K296:K297"/>
    <mergeCell ref="L296:L297"/>
    <mergeCell ref="M296:M297"/>
    <mergeCell ref="N296:N297"/>
    <mergeCell ref="B290:B291"/>
    <mergeCell ref="C290:C291"/>
    <mergeCell ref="D290:D291"/>
    <mergeCell ref="E290:E291"/>
    <mergeCell ref="F290:F291"/>
    <mergeCell ref="G290:G291"/>
    <mergeCell ref="H290:H291"/>
    <mergeCell ref="I290:I291"/>
    <mergeCell ref="J290:J291"/>
    <mergeCell ref="K290:K291"/>
    <mergeCell ref="L290:L291"/>
    <mergeCell ref="M290:M291"/>
    <mergeCell ref="N290:N291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J292:J293"/>
    <mergeCell ref="K292:K293"/>
    <mergeCell ref="L292:L293"/>
    <mergeCell ref="M292:M293"/>
    <mergeCell ref="N292:N293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J286:J287"/>
    <mergeCell ref="K286:K287"/>
    <mergeCell ref="L286:L287"/>
    <mergeCell ref="M286:M287"/>
    <mergeCell ref="N286:N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J288:J289"/>
    <mergeCell ref="K288:K289"/>
    <mergeCell ref="L288:L289"/>
    <mergeCell ref="M288:M289"/>
    <mergeCell ref="N288:N289"/>
    <mergeCell ref="B282:B283"/>
    <mergeCell ref="C282:C283"/>
    <mergeCell ref="D282:D283"/>
    <mergeCell ref="E282:E283"/>
    <mergeCell ref="F282:F283"/>
    <mergeCell ref="G282:G283"/>
    <mergeCell ref="H282:H283"/>
    <mergeCell ref="I282:I283"/>
    <mergeCell ref="J282:J283"/>
    <mergeCell ref="K282:K283"/>
    <mergeCell ref="L282:L283"/>
    <mergeCell ref="M282:M283"/>
    <mergeCell ref="N282:N283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J285"/>
    <mergeCell ref="K284:K285"/>
    <mergeCell ref="L284:L285"/>
    <mergeCell ref="M284:M285"/>
    <mergeCell ref="N284:N285"/>
    <mergeCell ref="G278:G279"/>
    <mergeCell ref="H278:H279"/>
    <mergeCell ref="I278:I279"/>
    <mergeCell ref="J278:J279"/>
    <mergeCell ref="K278:K279"/>
    <mergeCell ref="L278:L279"/>
    <mergeCell ref="M278:M279"/>
    <mergeCell ref="N278:N279"/>
    <mergeCell ref="B280:B281"/>
    <mergeCell ref="C280:C281"/>
    <mergeCell ref="D280:D281"/>
    <mergeCell ref="E280:E281"/>
    <mergeCell ref="F280:F281"/>
    <mergeCell ref="G280:G281"/>
    <mergeCell ref="H280:H281"/>
    <mergeCell ref="I280:I281"/>
    <mergeCell ref="J280:J281"/>
    <mergeCell ref="K280:K281"/>
    <mergeCell ref="L280:L281"/>
    <mergeCell ref="M280:M281"/>
    <mergeCell ref="N280:N281"/>
    <mergeCell ref="A274:A297"/>
    <mergeCell ref="B274:B275"/>
    <mergeCell ref="C274:C275"/>
    <mergeCell ref="D274:D275"/>
    <mergeCell ref="E274:E275"/>
    <mergeCell ref="F274:F275"/>
    <mergeCell ref="G274:G275"/>
    <mergeCell ref="H274:H275"/>
    <mergeCell ref="I274:I275"/>
    <mergeCell ref="J274:J275"/>
    <mergeCell ref="K274:K275"/>
    <mergeCell ref="L274:L275"/>
    <mergeCell ref="M274:M275"/>
    <mergeCell ref="N274:N275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K276:K277"/>
    <mergeCell ref="L276:L277"/>
    <mergeCell ref="M276:M277"/>
    <mergeCell ref="N276:N277"/>
    <mergeCell ref="B278:B279"/>
    <mergeCell ref="C278:C279"/>
    <mergeCell ref="D278:D279"/>
    <mergeCell ref="E278:E279"/>
    <mergeCell ref="F278:F279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J271"/>
    <mergeCell ref="K270:K271"/>
    <mergeCell ref="L270:L271"/>
    <mergeCell ref="M270:M271"/>
    <mergeCell ref="N270:N271"/>
    <mergeCell ref="B272:B273"/>
    <mergeCell ref="C272:C273"/>
    <mergeCell ref="D272:D273"/>
    <mergeCell ref="E272:E273"/>
    <mergeCell ref="F272:F273"/>
    <mergeCell ref="G272:G273"/>
    <mergeCell ref="H272:H273"/>
    <mergeCell ref="I272:I273"/>
    <mergeCell ref="J272:J273"/>
    <mergeCell ref="K272:K273"/>
    <mergeCell ref="L272:L273"/>
    <mergeCell ref="M272:M273"/>
    <mergeCell ref="N272:N273"/>
    <mergeCell ref="B266:B267"/>
    <mergeCell ref="C266:C267"/>
    <mergeCell ref="D266:D267"/>
    <mergeCell ref="E266:E267"/>
    <mergeCell ref="F266:F267"/>
    <mergeCell ref="G266:G267"/>
    <mergeCell ref="H266:H267"/>
    <mergeCell ref="I266:I267"/>
    <mergeCell ref="J266:J267"/>
    <mergeCell ref="K266:K267"/>
    <mergeCell ref="L266:L267"/>
    <mergeCell ref="M266:M267"/>
    <mergeCell ref="N266:N267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K268:K269"/>
    <mergeCell ref="L268:L269"/>
    <mergeCell ref="M268:M269"/>
    <mergeCell ref="N268:N269"/>
    <mergeCell ref="B262:B263"/>
    <mergeCell ref="C262:C263"/>
    <mergeCell ref="D262:D263"/>
    <mergeCell ref="E262:E263"/>
    <mergeCell ref="F262:F263"/>
    <mergeCell ref="G262:G263"/>
    <mergeCell ref="H262:H263"/>
    <mergeCell ref="I262:I263"/>
    <mergeCell ref="J262:J263"/>
    <mergeCell ref="K262:K263"/>
    <mergeCell ref="L262:L263"/>
    <mergeCell ref="M262:M263"/>
    <mergeCell ref="N262:N263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K264:K265"/>
    <mergeCell ref="L264:L265"/>
    <mergeCell ref="M264:M265"/>
    <mergeCell ref="N264:N265"/>
    <mergeCell ref="B258:B259"/>
    <mergeCell ref="C258:C259"/>
    <mergeCell ref="D258:D259"/>
    <mergeCell ref="E258:E259"/>
    <mergeCell ref="F258:F259"/>
    <mergeCell ref="G258:G259"/>
    <mergeCell ref="H258:H259"/>
    <mergeCell ref="I258:I259"/>
    <mergeCell ref="J258:J259"/>
    <mergeCell ref="K258:K259"/>
    <mergeCell ref="L258:L259"/>
    <mergeCell ref="M258:M259"/>
    <mergeCell ref="N258:N259"/>
    <mergeCell ref="B260:B261"/>
    <mergeCell ref="C260:C261"/>
    <mergeCell ref="D260:D261"/>
    <mergeCell ref="E260:E261"/>
    <mergeCell ref="F260:F261"/>
    <mergeCell ref="G260:G261"/>
    <mergeCell ref="H260:H261"/>
    <mergeCell ref="I260:I261"/>
    <mergeCell ref="J260:J261"/>
    <mergeCell ref="K260:K261"/>
    <mergeCell ref="L260:L261"/>
    <mergeCell ref="M260:M261"/>
    <mergeCell ref="N260:N261"/>
    <mergeCell ref="G254:G255"/>
    <mergeCell ref="H254:H255"/>
    <mergeCell ref="I254:I255"/>
    <mergeCell ref="J254:J255"/>
    <mergeCell ref="K254:K255"/>
    <mergeCell ref="L254:L255"/>
    <mergeCell ref="M254:M255"/>
    <mergeCell ref="N254:N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J256:J257"/>
    <mergeCell ref="K256:K257"/>
    <mergeCell ref="L256:L257"/>
    <mergeCell ref="M256:M257"/>
    <mergeCell ref="N256:N257"/>
    <mergeCell ref="A250:A273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J250:J251"/>
    <mergeCell ref="K250:K251"/>
    <mergeCell ref="L250:L251"/>
    <mergeCell ref="M250:M251"/>
    <mergeCell ref="N250:N251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J252:J253"/>
    <mergeCell ref="K252:K253"/>
    <mergeCell ref="L252:L253"/>
    <mergeCell ref="M252:M253"/>
    <mergeCell ref="N252:N253"/>
    <mergeCell ref="B254:B255"/>
    <mergeCell ref="C254:C255"/>
    <mergeCell ref="D254:D255"/>
    <mergeCell ref="E254:E255"/>
    <mergeCell ref="F254:F255"/>
    <mergeCell ref="F176:F177"/>
    <mergeCell ref="G176:G177"/>
    <mergeCell ref="H176:H177"/>
    <mergeCell ref="I176:I177"/>
    <mergeCell ref="J176:J177"/>
    <mergeCell ref="K176:K177"/>
    <mergeCell ref="L176:L177"/>
    <mergeCell ref="M176:M177"/>
    <mergeCell ref="N176:N177"/>
    <mergeCell ref="B174:B175"/>
    <mergeCell ref="C174:C175"/>
    <mergeCell ref="D174:D175"/>
    <mergeCell ref="E174:E175"/>
    <mergeCell ref="F174:F175"/>
    <mergeCell ref="G174:G175"/>
    <mergeCell ref="H174:H175"/>
    <mergeCell ref="J174:J175"/>
    <mergeCell ref="K174:K175"/>
    <mergeCell ref="L174:L175"/>
    <mergeCell ref="M174:M175"/>
    <mergeCell ref="N174:N175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K172:K173"/>
    <mergeCell ref="L172:L173"/>
    <mergeCell ref="M172:M173"/>
    <mergeCell ref="N172:N173"/>
    <mergeCell ref="B170:B171"/>
    <mergeCell ref="C170:C171"/>
    <mergeCell ref="D170:D171"/>
    <mergeCell ref="E170:E171"/>
    <mergeCell ref="F170:F171"/>
    <mergeCell ref="J170:J171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J168:J169"/>
    <mergeCell ref="K168:K169"/>
    <mergeCell ref="L168:L169"/>
    <mergeCell ref="M168:M169"/>
    <mergeCell ref="N168:N169"/>
    <mergeCell ref="B166:B167"/>
    <mergeCell ref="C166:C167"/>
    <mergeCell ref="D166:D167"/>
    <mergeCell ref="K170:K171"/>
    <mergeCell ref="L170:L171"/>
    <mergeCell ref="M170:M171"/>
    <mergeCell ref="N170:N171"/>
    <mergeCell ref="L162:L163"/>
    <mergeCell ref="M162:M163"/>
    <mergeCell ref="N162:N163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E166:E167"/>
    <mergeCell ref="F166:F167"/>
    <mergeCell ref="G166:G167"/>
    <mergeCell ref="H166:H167"/>
    <mergeCell ref="I166:I167"/>
    <mergeCell ref="J166:J167"/>
    <mergeCell ref="I162:I163"/>
    <mergeCell ref="J162:J163"/>
    <mergeCell ref="K162:K163"/>
    <mergeCell ref="K166:K167"/>
    <mergeCell ref="L166:L167"/>
    <mergeCell ref="M166:M167"/>
    <mergeCell ref="N166:N167"/>
    <mergeCell ref="J158:J159"/>
    <mergeCell ref="K158:K159"/>
    <mergeCell ref="L158:L159"/>
    <mergeCell ref="M158:M159"/>
    <mergeCell ref="N158:N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J160:J161"/>
    <mergeCell ref="K160:K161"/>
    <mergeCell ref="L160:L161"/>
    <mergeCell ref="M160:M161"/>
    <mergeCell ref="N160:N161"/>
    <mergeCell ref="J154:J155"/>
    <mergeCell ref="K154:K155"/>
    <mergeCell ref="L154:L155"/>
    <mergeCell ref="M154:M155"/>
    <mergeCell ref="N154:N155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J156:J157"/>
    <mergeCell ref="K156:K157"/>
    <mergeCell ref="L156:L157"/>
    <mergeCell ref="M156:M157"/>
    <mergeCell ref="N156:N157"/>
    <mergeCell ref="A154:A177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B158:B159"/>
    <mergeCell ref="C158:C159"/>
    <mergeCell ref="D158:D159"/>
    <mergeCell ref="E158:E159"/>
    <mergeCell ref="F158:F159"/>
    <mergeCell ref="G158:G159"/>
    <mergeCell ref="H158:H159"/>
    <mergeCell ref="I158:I159"/>
    <mergeCell ref="B162:B163"/>
    <mergeCell ref="C162:C163"/>
    <mergeCell ref="D162:D163"/>
    <mergeCell ref="E162:E163"/>
    <mergeCell ref="F162:F163"/>
    <mergeCell ref="G162:G163"/>
    <mergeCell ref="H162:H163"/>
    <mergeCell ref="G170:G171"/>
    <mergeCell ref="H170:H171"/>
    <mergeCell ref="I170:I171"/>
    <mergeCell ref="I174:I175"/>
    <mergeCell ref="B176:B177"/>
    <mergeCell ref="C176:C177"/>
    <mergeCell ref="D176:D177"/>
    <mergeCell ref="E176:E177"/>
    <mergeCell ref="M148:M149"/>
    <mergeCell ref="N148:N149"/>
    <mergeCell ref="B146:B147"/>
    <mergeCell ref="C146:C147"/>
    <mergeCell ref="D146:D147"/>
    <mergeCell ref="E146:E147"/>
    <mergeCell ref="F146:F147"/>
    <mergeCell ref="K150:K151"/>
    <mergeCell ref="L150:L151"/>
    <mergeCell ref="M150:M151"/>
    <mergeCell ref="N150:N151"/>
    <mergeCell ref="J146:J147"/>
    <mergeCell ref="F152:F153"/>
    <mergeCell ref="G152:G153"/>
    <mergeCell ref="H152:H153"/>
    <mergeCell ref="I152:I153"/>
    <mergeCell ref="J152:J153"/>
    <mergeCell ref="K152:K153"/>
    <mergeCell ref="L152:L153"/>
    <mergeCell ref="M152:M153"/>
    <mergeCell ref="N152:N153"/>
    <mergeCell ref="B150:B151"/>
    <mergeCell ref="C150:C151"/>
    <mergeCell ref="D150:D151"/>
    <mergeCell ref="E150:E151"/>
    <mergeCell ref="F150:F151"/>
    <mergeCell ref="G150:G151"/>
    <mergeCell ref="H150:H151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K144:K145"/>
    <mergeCell ref="L144:L145"/>
    <mergeCell ref="M144:M145"/>
    <mergeCell ref="N144:N145"/>
    <mergeCell ref="B142:B143"/>
    <mergeCell ref="C142:C143"/>
    <mergeCell ref="D142:D143"/>
    <mergeCell ref="J150:J151"/>
    <mergeCell ref="K146:K147"/>
    <mergeCell ref="L146:L147"/>
    <mergeCell ref="M146:M147"/>
    <mergeCell ref="N146:N147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J148:J149"/>
    <mergeCell ref="K148:K149"/>
    <mergeCell ref="L148:L149"/>
    <mergeCell ref="L138:L139"/>
    <mergeCell ref="M138:M139"/>
    <mergeCell ref="N138:N139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K140:K141"/>
    <mergeCell ref="L140:L141"/>
    <mergeCell ref="M140:M141"/>
    <mergeCell ref="N140:N141"/>
    <mergeCell ref="E142:E143"/>
    <mergeCell ref="F142:F143"/>
    <mergeCell ref="G142:G143"/>
    <mergeCell ref="H142:H143"/>
    <mergeCell ref="I142:I143"/>
    <mergeCell ref="J142:J143"/>
    <mergeCell ref="I138:I139"/>
    <mergeCell ref="J138:J139"/>
    <mergeCell ref="K138:K139"/>
    <mergeCell ref="K142:K143"/>
    <mergeCell ref="L142:L143"/>
    <mergeCell ref="M142:M143"/>
    <mergeCell ref="N142:N143"/>
    <mergeCell ref="J134:J135"/>
    <mergeCell ref="K134:K135"/>
    <mergeCell ref="L134:L135"/>
    <mergeCell ref="M134:M135"/>
    <mergeCell ref="N134:N135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M136:M137"/>
    <mergeCell ref="N136:N137"/>
    <mergeCell ref="J130:J131"/>
    <mergeCell ref="K130:K131"/>
    <mergeCell ref="L130:L131"/>
    <mergeCell ref="M130:M131"/>
    <mergeCell ref="N130:N131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K132:K133"/>
    <mergeCell ref="L132:L133"/>
    <mergeCell ref="M132:M133"/>
    <mergeCell ref="N132:N133"/>
    <mergeCell ref="A130:A153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B138:B139"/>
    <mergeCell ref="C138:C139"/>
    <mergeCell ref="D138:D139"/>
    <mergeCell ref="E138:E139"/>
    <mergeCell ref="F138:F139"/>
    <mergeCell ref="G138:G139"/>
    <mergeCell ref="H138:H139"/>
    <mergeCell ref="G146:G147"/>
    <mergeCell ref="H146:H147"/>
    <mergeCell ref="I146:I147"/>
    <mergeCell ref="I150:I151"/>
    <mergeCell ref="B152:B153"/>
    <mergeCell ref="C152:C153"/>
    <mergeCell ref="D152:D153"/>
    <mergeCell ref="E152:E153"/>
    <mergeCell ref="B102:B103"/>
    <mergeCell ref="C102:C103"/>
    <mergeCell ref="D102:D103"/>
    <mergeCell ref="E102:E103"/>
    <mergeCell ref="F102:F103"/>
    <mergeCell ref="B100:B101"/>
    <mergeCell ref="C100:C101"/>
    <mergeCell ref="D100:D101"/>
    <mergeCell ref="E100:E101"/>
    <mergeCell ref="F100:F101"/>
    <mergeCell ref="N104:N105"/>
    <mergeCell ref="M102:M103"/>
    <mergeCell ref="N102:N103"/>
    <mergeCell ref="K102:K103"/>
    <mergeCell ref="L102:L103"/>
    <mergeCell ref="K100:K101"/>
    <mergeCell ref="L100:L101"/>
    <mergeCell ref="M100:M101"/>
    <mergeCell ref="N100:N101"/>
    <mergeCell ref="F104:F105"/>
    <mergeCell ref="G104:G105"/>
    <mergeCell ref="J104:J105"/>
    <mergeCell ref="K104:K105"/>
    <mergeCell ref="L104:L105"/>
    <mergeCell ref="M104:M105"/>
    <mergeCell ref="H104:H105"/>
    <mergeCell ref="I104:I105"/>
    <mergeCell ref="G102:G103"/>
    <mergeCell ref="H102:H103"/>
    <mergeCell ref="I102:I103"/>
    <mergeCell ref="J102:J103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J94:J95"/>
    <mergeCell ref="G100:G101"/>
    <mergeCell ref="H100:H101"/>
    <mergeCell ref="I100:I101"/>
    <mergeCell ref="J100:J101"/>
    <mergeCell ref="K96:K97"/>
    <mergeCell ref="L96:L97"/>
    <mergeCell ref="J92:J93"/>
    <mergeCell ref="K94:K95"/>
    <mergeCell ref="L94:L95"/>
    <mergeCell ref="M94:M95"/>
    <mergeCell ref="N94:N95"/>
    <mergeCell ref="G90:G91"/>
    <mergeCell ref="H90:H91"/>
    <mergeCell ref="I90:I91"/>
    <mergeCell ref="J90:J91"/>
    <mergeCell ref="K90:K91"/>
    <mergeCell ref="L90:L91"/>
    <mergeCell ref="M90:M91"/>
    <mergeCell ref="N90:N91"/>
    <mergeCell ref="K92:K93"/>
    <mergeCell ref="L92:L93"/>
    <mergeCell ref="M92:M93"/>
    <mergeCell ref="N92:N93"/>
    <mergeCell ref="M96:M97"/>
    <mergeCell ref="N96:N97"/>
    <mergeCell ref="J86:J87"/>
    <mergeCell ref="K86:K87"/>
    <mergeCell ref="L86:L87"/>
    <mergeCell ref="M86:M87"/>
    <mergeCell ref="N86:N87"/>
    <mergeCell ref="B88:B89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G86:G87"/>
    <mergeCell ref="J82:J83"/>
    <mergeCell ref="K82:K83"/>
    <mergeCell ref="L82:L83"/>
    <mergeCell ref="M82:M83"/>
    <mergeCell ref="N82:N83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G82:G83"/>
    <mergeCell ref="D90:D91"/>
    <mergeCell ref="E90:E91"/>
    <mergeCell ref="F90:F91"/>
    <mergeCell ref="B94:B95"/>
    <mergeCell ref="C94:C95"/>
    <mergeCell ref="D94:D95"/>
    <mergeCell ref="E94:E95"/>
    <mergeCell ref="B92:B93"/>
    <mergeCell ref="C92:C93"/>
    <mergeCell ref="D92:D93"/>
    <mergeCell ref="E92:E93"/>
    <mergeCell ref="F92:F93"/>
    <mergeCell ref="G92:G93"/>
    <mergeCell ref="H82:H83"/>
    <mergeCell ref="H86:H87"/>
    <mergeCell ref="H92:H93"/>
    <mergeCell ref="I82:I83"/>
    <mergeCell ref="I86:I87"/>
    <mergeCell ref="I92:I93"/>
    <mergeCell ref="F94:F95"/>
    <mergeCell ref="G94:G95"/>
    <mergeCell ref="H94:H95"/>
    <mergeCell ref="I94:I95"/>
    <mergeCell ref="N80:N81"/>
    <mergeCell ref="N78:N79"/>
    <mergeCell ref="D80:D81"/>
    <mergeCell ref="E80:E81"/>
    <mergeCell ref="F80:F81"/>
    <mergeCell ref="G80:G81"/>
    <mergeCell ref="H80:H81"/>
    <mergeCell ref="I80:I81"/>
    <mergeCell ref="I78:I79"/>
    <mergeCell ref="J78:J79"/>
    <mergeCell ref="K78:K79"/>
    <mergeCell ref="L78:L79"/>
    <mergeCell ref="H78:H79"/>
    <mergeCell ref="F78:F79"/>
    <mergeCell ref="G78:G79"/>
    <mergeCell ref="A82:A105"/>
    <mergeCell ref="B82:B83"/>
    <mergeCell ref="C82:C83"/>
    <mergeCell ref="D82:D83"/>
    <mergeCell ref="E82:E83"/>
    <mergeCell ref="F82:F83"/>
    <mergeCell ref="B104:B105"/>
    <mergeCell ref="C104:C105"/>
    <mergeCell ref="D104:D105"/>
    <mergeCell ref="E104:E105"/>
    <mergeCell ref="B86:B87"/>
    <mergeCell ref="C86:C87"/>
    <mergeCell ref="D86:D87"/>
    <mergeCell ref="E86:E87"/>
    <mergeCell ref="F86:F87"/>
    <mergeCell ref="B90:B91"/>
    <mergeCell ref="C90:C91"/>
    <mergeCell ref="C58:C59"/>
    <mergeCell ref="B60:B61"/>
    <mergeCell ref="B80:B81"/>
    <mergeCell ref="D72:D73"/>
    <mergeCell ref="E72:E73"/>
    <mergeCell ref="H76:H77"/>
    <mergeCell ref="I76:I77"/>
    <mergeCell ref="M80:M81"/>
    <mergeCell ref="M78:M79"/>
    <mergeCell ref="F74:F75"/>
    <mergeCell ref="G74:G75"/>
    <mergeCell ref="H74:H75"/>
    <mergeCell ref="I74:I75"/>
    <mergeCell ref="B62:B63"/>
    <mergeCell ref="D74:D75"/>
    <mergeCell ref="E76:E77"/>
    <mergeCell ref="E74:E75"/>
    <mergeCell ref="D70:D71"/>
    <mergeCell ref="E70:E71"/>
    <mergeCell ref="B70:B71"/>
    <mergeCell ref="B64:B65"/>
    <mergeCell ref="B66:B67"/>
    <mergeCell ref="B68:B69"/>
    <mergeCell ref="C68:C69"/>
    <mergeCell ref="C70:C71"/>
    <mergeCell ref="F76:F77"/>
    <mergeCell ref="G76:G77"/>
    <mergeCell ref="M76:M77"/>
    <mergeCell ref="J74:J75"/>
    <mergeCell ref="J80:J81"/>
    <mergeCell ref="K80:K81"/>
    <mergeCell ref="L80:L81"/>
    <mergeCell ref="G72:G73"/>
    <mergeCell ref="H72:H73"/>
    <mergeCell ref="I72:I73"/>
    <mergeCell ref="F68:F69"/>
    <mergeCell ref="G68:G69"/>
    <mergeCell ref="H68:H69"/>
    <mergeCell ref="I68:I69"/>
    <mergeCell ref="F70:F71"/>
    <mergeCell ref="G70:G71"/>
    <mergeCell ref="H70:H71"/>
    <mergeCell ref="I70:I71"/>
    <mergeCell ref="F72:F73"/>
    <mergeCell ref="N72:N73"/>
    <mergeCell ref="L72:L73"/>
    <mergeCell ref="N74:N75"/>
    <mergeCell ref="N76:N77"/>
    <mergeCell ref="L76:L77"/>
    <mergeCell ref="J70:J71"/>
    <mergeCell ref="K70:K71"/>
    <mergeCell ref="L70:L71"/>
    <mergeCell ref="M70:M71"/>
    <mergeCell ref="N70:N71"/>
    <mergeCell ref="J76:J77"/>
    <mergeCell ref="K76:K77"/>
    <mergeCell ref="M74:M75"/>
    <mergeCell ref="M72:M73"/>
    <mergeCell ref="J72:J73"/>
    <mergeCell ref="K72:K73"/>
    <mergeCell ref="K74:K75"/>
    <mergeCell ref="L74:L75"/>
    <mergeCell ref="J68:J69"/>
    <mergeCell ref="K68:K69"/>
    <mergeCell ref="N68:N69"/>
    <mergeCell ref="L68:L69"/>
    <mergeCell ref="M68:M69"/>
    <mergeCell ref="M64:M65"/>
    <mergeCell ref="N64:N65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D64:D65"/>
    <mergeCell ref="E64:E65"/>
    <mergeCell ref="F64:F65"/>
    <mergeCell ref="G64:G65"/>
    <mergeCell ref="H64:H65"/>
    <mergeCell ref="D68:D69"/>
    <mergeCell ref="E68:E69"/>
    <mergeCell ref="L64:L65"/>
    <mergeCell ref="C64:C65"/>
    <mergeCell ref="M60:M61"/>
    <mergeCell ref="N60:N61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C60:C61"/>
    <mergeCell ref="D60:D61"/>
    <mergeCell ref="E60:E61"/>
    <mergeCell ref="F60:F61"/>
    <mergeCell ref="G60:G61"/>
    <mergeCell ref="A1:N1"/>
    <mergeCell ref="A10:A21"/>
    <mergeCell ref="A3:A4"/>
    <mergeCell ref="B3:B4"/>
    <mergeCell ref="C3:F3"/>
    <mergeCell ref="B58:B59"/>
    <mergeCell ref="D58:D59"/>
    <mergeCell ref="E58:E59"/>
    <mergeCell ref="F58:F59"/>
    <mergeCell ref="J58:J59"/>
    <mergeCell ref="K58:K59"/>
    <mergeCell ref="L58:L59"/>
    <mergeCell ref="M58:M59"/>
    <mergeCell ref="N58:N59"/>
    <mergeCell ref="G58:G59"/>
    <mergeCell ref="A46:A57"/>
    <mergeCell ref="G3:J3"/>
    <mergeCell ref="K3:N3"/>
    <mergeCell ref="A5:A9"/>
    <mergeCell ref="A58:A81"/>
    <mergeCell ref="C78:C79"/>
    <mergeCell ref="C80:C81"/>
    <mergeCell ref="D78:D79"/>
    <mergeCell ref="E78:E79"/>
    <mergeCell ref="C76:C77"/>
    <mergeCell ref="D76:D77"/>
    <mergeCell ref="C72:C73"/>
    <mergeCell ref="C74:C75"/>
    <mergeCell ref="B72:B73"/>
    <mergeCell ref="B74:B75"/>
    <mergeCell ref="B76:B77"/>
    <mergeCell ref="B78:B79"/>
    <mergeCell ref="K2:N2"/>
    <mergeCell ref="A34:A45"/>
    <mergeCell ref="A22:A33"/>
    <mergeCell ref="H58:H59"/>
    <mergeCell ref="I58:I59"/>
    <mergeCell ref="A106:A129"/>
    <mergeCell ref="B106:B107"/>
    <mergeCell ref="C106:C107"/>
    <mergeCell ref="D106:D107"/>
    <mergeCell ref="E106:E107"/>
    <mergeCell ref="F106:F107"/>
    <mergeCell ref="B128:B129"/>
    <mergeCell ref="C128:C129"/>
    <mergeCell ref="D128:D129"/>
    <mergeCell ref="E128:E129"/>
    <mergeCell ref="B110:B111"/>
    <mergeCell ref="C110:C111"/>
    <mergeCell ref="D110:D111"/>
    <mergeCell ref="E110:E111"/>
    <mergeCell ref="F110:F111"/>
    <mergeCell ref="B114:B115"/>
    <mergeCell ref="C114:C115"/>
    <mergeCell ref="D114:D115"/>
    <mergeCell ref="E114:E115"/>
    <mergeCell ref="H60:H61"/>
    <mergeCell ref="I60:I61"/>
    <mergeCell ref="J60:J61"/>
    <mergeCell ref="K60:K61"/>
    <mergeCell ref="L60:L61"/>
    <mergeCell ref="I64:I65"/>
    <mergeCell ref="J64:J65"/>
    <mergeCell ref="K64:K65"/>
    <mergeCell ref="M106:M107"/>
    <mergeCell ref="N106:N107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G106:G107"/>
    <mergeCell ref="H106:H107"/>
    <mergeCell ref="I106:I107"/>
    <mergeCell ref="J106:J107"/>
    <mergeCell ref="K106:K107"/>
    <mergeCell ref="L106:L107"/>
    <mergeCell ref="J108:J109"/>
    <mergeCell ref="K108:K109"/>
    <mergeCell ref="L108:L109"/>
    <mergeCell ref="M108:M109"/>
    <mergeCell ref="N108:N109"/>
    <mergeCell ref="N110:N111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G110:G111"/>
    <mergeCell ref="H110:H111"/>
    <mergeCell ref="I110:I111"/>
    <mergeCell ref="J110:J111"/>
    <mergeCell ref="K110:K111"/>
    <mergeCell ref="L110:L111"/>
    <mergeCell ref="J112:J113"/>
    <mergeCell ref="K112:K113"/>
    <mergeCell ref="L112:L113"/>
    <mergeCell ref="M112:M113"/>
    <mergeCell ref="N112:N113"/>
    <mergeCell ref="M110:M111"/>
    <mergeCell ref="M114:M115"/>
    <mergeCell ref="N114:N115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G114:G115"/>
    <mergeCell ref="H114:H115"/>
    <mergeCell ref="I114:I115"/>
    <mergeCell ref="J114:J115"/>
    <mergeCell ref="K114:K115"/>
    <mergeCell ref="L114:L115"/>
    <mergeCell ref="J116:J117"/>
    <mergeCell ref="K116:K117"/>
    <mergeCell ref="L116:L117"/>
    <mergeCell ref="M116:M117"/>
    <mergeCell ref="N116:N117"/>
    <mergeCell ref="F114:F115"/>
    <mergeCell ref="F118:F119"/>
    <mergeCell ref="M118:M119"/>
    <mergeCell ref="N118:N119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G118:G119"/>
    <mergeCell ref="H118:H119"/>
    <mergeCell ref="I118:I119"/>
    <mergeCell ref="J118:J119"/>
    <mergeCell ref="K118:K119"/>
    <mergeCell ref="L118:L119"/>
    <mergeCell ref="J120:J121"/>
    <mergeCell ref="K120:K121"/>
    <mergeCell ref="L120:L121"/>
    <mergeCell ref="M120:M121"/>
    <mergeCell ref="N120:N121"/>
    <mergeCell ref="B118:B119"/>
    <mergeCell ref="C118:C119"/>
    <mergeCell ref="D118:D119"/>
    <mergeCell ref="E118:E119"/>
    <mergeCell ref="B122:B123"/>
    <mergeCell ref="C122:C123"/>
    <mergeCell ref="D122:D123"/>
    <mergeCell ref="E122:E123"/>
    <mergeCell ref="F122:F123"/>
    <mergeCell ref="M122:M123"/>
    <mergeCell ref="N122:N123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G122:G123"/>
    <mergeCell ref="H122:H123"/>
    <mergeCell ref="I122:I123"/>
    <mergeCell ref="J122:J123"/>
    <mergeCell ref="K122:K123"/>
    <mergeCell ref="L122:L123"/>
    <mergeCell ref="J124:J125"/>
    <mergeCell ref="K124:K125"/>
    <mergeCell ref="L124:L125"/>
    <mergeCell ref="M124:M125"/>
    <mergeCell ref="N124:N125"/>
    <mergeCell ref="B126:B127"/>
    <mergeCell ref="C126:C127"/>
    <mergeCell ref="D126:D127"/>
    <mergeCell ref="E126:E127"/>
    <mergeCell ref="F126:F127"/>
    <mergeCell ref="N128:N129"/>
    <mergeCell ref="M126:M127"/>
    <mergeCell ref="N126:N127"/>
    <mergeCell ref="K126:K127"/>
    <mergeCell ref="L126:L127"/>
    <mergeCell ref="F128:F129"/>
    <mergeCell ref="G128:G129"/>
    <mergeCell ref="J128:J129"/>
    <mergeCell ref="K128:K129"/>
    <mergeCell ref="L128:L129"/>
    <mergeCell ref="M128:M129"/>
    <mergeCell ref="H128:H129"/>
    <mergeCell ref="I128:I129"/>
    <mergeCell ref="G126:G127"/>
    <mergeCell ref="H126:H127"/>
    <mergeCell ref="I126:I127"/>
    <mergeCell ref="J126:J127"/>
    <mergeCell ref="A178:A201"/>
    <mergeCell ref="B178:B179"/>
    <mergeCell ref="C178:C179"/>
    <mergeCell ref="D178:D179"/>
    <mergeCell ref="E178:E179"/>
    <mergeCell ref="F178:F179"/>
    <mergeCell ref="G178:G179"/>
    <mergeCell ref="H178:H179"/>
    <mergeCell ref="I178:I179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B186:B187"/>
    <mergeCell ref="C186:C187"/>
    <mergeCell ref="D186:D187"/>
    <mergeCell ref="E186:E187"/>
    <mergeCell ref="F186:F187"/>
    <mergeCell ref="G186:G187"/>
    <mergeCell ref="H186:H187"/>
    <mergeCell ref="I186:I187"/>
    <mergeCell ref="J178:J179"/>
    <mergeCell ref="K178:K179"/>
    <mergeCell ref="L178:L179"/>
    <mergeCell ref="M178:M179"/>
    <mergeCell ref="N178:N179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J180:J181"/>
    <mergeCell ref="K180:K181"/>
    <mergeCell ref="L180:L181"/>
    <mergeCell ref="M180:M181"/>
    <mergeCell ref="N180:N181"/>
    <mergeCell ref="J182:J183"/>
    <mergeCell ref="K182:K183"/>
    <mergeCell ref="L182:L183"/>
    <mergeCell ref="M182:M183"/>
    <mergeCell ref="N182:N183"/>
    <mergeCell ref="B184:B185"/>
    <mergeCell ref="C184:C185"/>
    <mergeCell ref="D184:D185"/>
    <mergeCell ref="E184:E185"/>
    <mergeCell ref="F184:F185"/>
    <mergeCell ref="G184:G185"/>
    <mergeCell ref="H184:H185"/>
    <mergeCell ref="I184:I185"/>
    <mergeCell ref="J184:J185"/>
    <mergeCell ref="K184:K185"/>
    <mergeCell ref="L184:L185"/>
    <mergeCell ref="M184:M185"/>
    <mergeCell ref="N184:N185"/>
    <mergeCell ref="J186:J187"/>
    <mergeCell ref="K186:K187"/>
    <mergeCell ref="L186:L187"/>
    <mergeCell ref="M186:M187"/>
    <mergeCell ref="N186:N187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J188:J189"/>
    <mergeCell ref="K188:K189"/>
    <mergeCell ref="L188:L189"/>
    <mergeCell ref="M188:M189"/>
    <mergeCell ref="N188:N189"/>
    <mergeCell ref="K190:K191"/>
    <mergeCell ref="L190:L191"/>
    <mergeCell ref="M190:M191"/>
    <mergeCell ref="N190:N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J192:J193"/>
    <mergeCell ref="K192:K193"/>
    <mergeCell ref="L192:L193"/>
    <mergeCell ref="M192:M193"/>
    <mergeCell ref="N192:N193"/>
    <mergeCell ref="B190:B191"/>
    <mergeCell ref="C190:C191"/>
    <mergeCell ref="D190:D191"/>
    <mergeCell ref="E190:E191"/>
    <mergeCell ref="F190:F191"/>
    <mergeCell ref="G190:G191"/>
    <mergeCell ref="H190:H191"/>
    <mergeCell ref="I190:I191"/>
    <mergeCell ref="J190:J191"/>
    <mergeCell ref="K194:K195"/>
    <mergeCell ref="L194:L195"/>
    <mergeCell ref="M194:M195"/>
    <mergeCell ref="N194:N195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J196:J197"/>
    <mergeCell ref="K196:K197"/>
    <mergeCell ref="L196:L197"/>
    <mergeCell ref="M196:M197"/>
    <mergeCell ref="N196:N197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J194:J195"/>
    <mergeCell ref="K198:K199"/>
    <mergeCell ref="L198:L199"/>
    <mergeCell ref="M198:M199"/>
    <mergeCell ref="N198:N199"/>
    <mergeCell ref="B200:B201"/>
    <mergeCell ref="C200:C201"/>
    <mergeCell ref="D200:D201"/>
    <mergeCell ref="E200:E201"/>
    <mergeCell ref="F200:F201"/>
    <mergeCell ref="G200:G201"/>
    <mergeCell ref="H200:H201"/>
    <mergeCell ref="I200:I201"/>
    <mergeCell ref="J200:J201"/>
    <mergeCell ref="K200:K201"/>
    <mergeCell ref="L200:L201"/>
    <mergeCell ref="M200:M201"/>
    <mergeCell ref="N200:N201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J198:J199"/>
    <mergeCell ref="A202:A225"/>
    <mergeCell ref="B202:B203"/>
    <mergeCell ref="C202:C203"/>
    <mergeCell ref="D202:D203"/>
    <mergeCell ref="E202:E203"/>
    <mergeCell ref="F202:F203"/>
    <mergeCell ref="G202:G203"/>
    <mergeCell ref="H202:H203"/>
    <mergeCell ref="I202:I203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J202:J203"/>
    <mergeCell ref="K202:K203"/>
    <mergeCell ref="L202:L203"/>
    <mergeCell ref="M202:M203"/>
    <mergeCell ref="N202:N203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K204:K205"/>
    <mergeCell ref="L204:L205"/>
    <mergeCell ref="M204:M205"/>
    <mergeCell ref="N204:N205"/>
    <mergeCell ref="J206:J207"/>
    <mergeCell ref="K206:K207"/>
    <mergeCell ref="L206:L207"/>
    <mergeCell ref="M206:M207"/>
    <mergeCell ref="N206:N207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K208:K209"/>
    <mergeCell ref="L208:L209"/>
    <mergeCell ref="M208:M209"/>
    <mergeCell ref="N208:N209"/>
    <mergeCell ref="J210:J211"/>
    <mergeCell ref="K210:K211"/>
    <mergeCell ref="L210:L211"/>
    <mergeCell ref="M210:M211"/>
    <mergeCell ref="N210:N211"/>
    <mergeCell ref="B212:B213"/>
    <mergeCell ref="C212:C213"/>
    <mergeCell ref="D212:D213"/>
    <mergeCell ref="E212:E213"/>
    <mergeCell ref="F212:F213"/>
    <mergeCell ref="G212:G213"/>
    <mergeCell ref="H212:H213"/>
    <mergeCell ref="I212:I213"/>
    <mergeCell ref="J212:J213"/>
    <mergeCell ref="K212:K213"/>
    <mergeCell ref="L212:L213"/>
    <mergeCell ref="M212:M213"/>
    <mergeCell ref="N212:N213"/>
    <mergeCell ref="K214:K215"/>
    <mergeCell ref="L214:L215"/>
    <mergeCell ref="M214:M215"/>
    <mergeCell ref="N214:N215"/>
    <mergeCell ref="B216:B217"/>
    <mergeCell ref="C216:C217"/>
    <mergeCell ref="D216:D217"/>
    <mergeCell ref="E216:E217"/>
    <mergeCell ref="F216:F217"/>
    <mergeCell ref="G216:G217"/>
    <mergeCell ref="H216:H217"/>
    <mergeCell ref="I216:I217"/>
    <mergeCell ref="J216:J217"/>
    <mergeCell ref="K216:K217"/>
    <mergeCell ref="L216:L217"/>
    <mergeCell ref="M216:M217"/>
    <mergeCell ref="N216:N217"/>
    <mergeCell ref="B214:B215"/>
    <mergeCell ref="C214:C215"/>
    <mergeCell ref="D214:D215"/>
    <mergeCell ref="E214:E215"/>
    <mergeCell ref="F214:F215"/>
    <mergeCell ref="G214:G215"/>
    <mergeCell ref="H214:H215"/>
    <mergeCell ref="I214:I215"/>
    <mergeCell ref="J214:J215"/>
    <mergeCell ref="K218:K219"/>
    <mergeCell ref="L218:L219"/>
    <mergeCell ref="M218:M219"/>
    <mergeCell ref="N218:N219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J220:J221"/>
    <mergeCell ref="K220:K221"/>
    <mergeCell ref="L220:L221"/>
    <mergeCell ref="M220:M221"/>
    <mergeCell ref="N220:N221"/>
    <mergeCell ref="B218:B219"/>
    <mergeCell ref="C218:C219"/>
    <mergeCell ref="D218:D219"/>
    <mergeCell ref="E218:E219"/>
    <mergeCell ref="F218:F219"/>
    <mergeCell ref="G218:G219"/>
    <mergeCell ref="H218:H219"/>
    <mergeCell ref="I218:I219"/>
    <mergeCell ref="J218:J219"/>
    <mergeCell ref="K222:K223"/>
    <mergeCell ref="L222:L223"/>
    <mergeCell ref="M222:M223"/>
    <mergeCell ref="N222:N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J224:J225"/>
    <mergeCell ref="K224:K225"/>
    <mergeCell ref="L224:L225"/>
    <mergeCell ref="M224:M225"/>
    <mergeCell ref="N224:N225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J222:J223"/>
    <mergeCell ref="B226:B227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A226:A249"/>
    <mergeCell ref="C226:C227"/>
    <mergeCell ref="D226:D227"/>
    <mergeCell ref="E226:E227"/>
    <mergeCell ref="F226:F227"/>
    <mergeCell ref="C230:C231"/>
    <mergeCell ref="D230:D231"/>
    <mergeCell ref="E230:E231"/>
    <mergeCell ref="F230:F231"/>
    <mergeCell ref="C234:C235"/>
    <mergeCell ref="D234:D235"/>
    <mergeCell ref="E234:E235"/>
    <mergeCell ref="F234:F235"/>
    <mergeCell ref="C238:C239"/>
    <mergeCell ref="D238:D239"/>
    <mergeCell ref="E238:E239"/>
    <mergeCell ref="F238:F239"/>
    <mergeCell ref="C242:C243"/>
    <mergeCell ref="D242:D243"/>
    <mergeCell ref="E242:E243"/>
    <mergeCell ref="G226:G227"/>
    <mergeCell ref="H226:H227"/>
    <mergeCell ref="I226:I227"/>
    <mergeCell ref="J226:J227"/>
    <mergeCell ref="K226:K227"/>
    <mergeCell ref="L226:L227"/>
    <mergeCell ref="M226:M227"/>
    <mergeCell ref="N226:N227"/>
    <mergeCell ref="C228:C229"/>
    <mergeCell ref="D228:D229"/>
    <mergeCell ref="E228:E229"/>
    <mergeCell ref="F228:F229"/>
    <mergeCell ref="G228:G229"/>
    <mergeCell ref="H228:H229"/>
    <mergeCell ref="I228:I229"/>
    <mergeCell ref="J228:J229"/>
    <mergeCell ref="K228:K229"/>
    <mergeCell ref="L228:L229"/>
    <mergeCell ref="M228:M229"/>
    <mergeCell ref="N228:N229"/>
    <mergeCell ref="G230:G231"/>
    <mergeCell ref="H230:H231"/>
    <mergeCell ref="I230:I231"/>
    <mergeCell ref="J230:J231"/>
    <mergeCell ref="K230:K231"/>
    <mergeCell ref="L230:L231"/>
    <mergeCell ref="M230:M231"/>
    <mergeCell ref="N230:N231"/>
    <mergeCell ref="C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K236:K237"/>
    <mergeCell ref="L236:L237"/>
    <mergeCell ref="M236:M237"/>
    <mergeCell ref="N236:N237"/>
    <mergeCell ref="G238:G239"/>
    <mergeCell ref="H238:H239"/>
    <mergeCell ref="I238:I239"/>
    <mergeCell ref="J238:J239"/>
    <mergeCell ref="K238:K239"/>
    <mergeCell ref="L238:L239"/>
    <mergeCell ref="M238:M239"/>
    <mergeCell ref="N238:N239"/>
    <mergeCell ref="C240:C241"/>
    <mergeCell ref="D240:D241"/>
    <mergeCell ref="E240:E241"/>
    <mergeCell ref="F240:F241"/>
    <mergeCell ref="G240:G241"/>
    <mergeCell ref="H240:H241"/>
    <mergeCell ref="I240:I241"/>
    <mergeCell ref="J240:J241"/>
    <mergeCell ref="K240:K241"/>
    <mergeCell ref="L240:L241"/>
    <mergeCell ref="M240:M241"/>
    <mergeCell ref="N240:N241"/>
    <mergeCell ref="F242:F243"/>
    <mergeCell ref="G242:G243"/>
    <mergeCell ref="H242:H243"/>
    <mergeCell ref="I242:I243"/>
    <mergeCell ref="J242:J243"/>
    <mergeCell ref="K242:K243"/>
    <mergeCell ref="L242:L243"/>
    <mergeCell ref="M242:M243"/>
    <mergeCell ref="N242:N243"/>
    <mergeCell ref="C244:C245"/>
    <mergeCell ref="D244:D245"/>
    <mergeCell ref="E244:E245"/>
    <mergeCell ref="F244:F245"/>
    <mergeCell ref="G244:G245"/>
    <mergeCell ref="H244:H245"/>
    <mergeCell ref="I244:I245"/>
    <mergeCell ref="J244:J245"/>
    <mergeCell ref="K244:K245"/>
    <mergeCell ref="L244:L245"/>
    <mergeCell ref="M244:M245"/>
    <mergeCell ref="N244:N245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L246:L247"/>
    <mergeCell ref="M246:M247"/>
    <mergeCell ref="N246:N247"/>
    <mergeCell ref="C248:C249"/>
    <mergeCell ref="D248:D249"/>
    <mergeCell ref="E248:E249"/>
    <mergeCell ref="F248:F249"/>
    <mergeCell ref="G248:G249"/>
    <mergeCell ref="H248:H249"/>
    <mergeCell ref="I248:I249"/>
    <mergeCell ref="J248:J249"/>
    <mergeCell ref="K248:K249"/>
    <mergeCell ref="L248:L249"/>
    <mergeCell ref="M248:M249"/>
    <mergeCell ref="N248:N24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人口と世帯（住基）</vt:lpstr>
      <vt:lpstr>人口の推移(国調)</vt:lpstr>
      <vt:lpstr>産業別人口(国調)</vt:lpstr>
      <vt:lpstr>人口と世帯（平成24年8月以降）</vt:lpstr>
    </vt:vector>
  </TitlesOfParts>
  <Company>富沢町役場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kikaku2</dc:creator>
  <cp:lastModifiedBy>NNPCA222031a</cp:lastModifiedBy>
  <cp:lastPrinted>2017-01-27T05:12:31Z</cp:lastPrinted>
  <dcterms:created xsi:type="dcterms:W3CDTF">2003-03-14T02:16:00Z</dcterms:created>
  <dcterms:modified xsi:type="dcterms:W3CDTF">2026-01-05T01:24:02Z</dcterms:modified>
</cp:coreProperties>
</file>