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6a001\zeimu\04滞納整理担当専用\02差押関係\令和２年度\給与等差押関係\"/>
    </mc:Choice>
  </mc:AlternateContent>
  <bookViews>
    <workbookView xWindow="7785" yWindow="165" windowWidth="10635" windowHeight="6075"/>
  </bookViews>
  <sheets>
    <sheet name="123" sheetId="6" r:id="rId1"/>
    <sheet name="Sheet2" sheetId="2" r:id="rId2"/>
    <sheet name="Sheet3" sheetId="3" r:id="rId3"/>
  </sheets>
  <definedNames>
    <definedName name="_xlnm.Print_Area" localSheetId="0">'123'!$A$1:$N$45</definedName>
  </definedNames>
  <calcPr calcId="152511"/>
</workbook>
</file>

<file path=xl/calcChain.xml><?xml version="1.0" encoding="utf-8"?>
<calcChain xmlns="http://schemas.openxmlformats.org/spreadsheetml/2006/main">
  <c r="F19" i="6" l="1"/>
  <c r="F21" i="6"/>
  <c r="F23" i="6"/>
  <c r="F25" i="6"/>
  <c r="F27" i="6"/>
  <c r="F29" i="6"/>
  <c r="C31" i="6"/>
  <c r="F31" i="6"/>
  <c r="F33" i="6"/>
  <c r="C29" i="6"/>
  <c r="F35" i="6"/>
  <c r="C33" i="6"/>
  <c r="C35" i="6"/>
  <c r="F38" i="6"/>
</calcChain>
</file>

<file path=xl/sharedStrings.xml><?xml version="1.0" encoding="utf-8"?>
<sst xmlns="http://schemas.openxmlformats.org/spreadsheetml/2006/main" count="156" uniqueCount="62">
  <si>
    <t>円</t>
  </si>
  <si>
    <t>　</t>
    <phoneticPr fontId="2"/>
  </si>
  <si>
    <t>給料等の差押額計算書（記載例）</t>
    <rPh sb="0" eb="2">
      <t>キュウリョウ</t>
    </rPh>
    <rPh sb="2" eb="3">
      <t>トウ</t>
    </rPh>
    <rPh sb="6" eb="7">
      <t>キンガク</t>
    </rPh>
    <rPh sb="7" eb="10">
      <t>ケイサンショ</t>
    </rPh>
    <rPh sb="11" eb="14">
      <t>キサイレイ</t>
    </rPh>
    <phoneticPr fontId="2"/>
  </si>
  <si>
    <t>給料等の差押額計算書</t>
    <rPh sb="0" eb="2">
      <t>キュウリョウ</t>
    </rPh>
    <rPh sb="2" eb="3">
      <t>トウ</t>
    </rPh>
    <rPh sb="6" eb="7">
      <t>キンガク</t>
    </rPh>
    <rPh sb="7" eb="10">
      <t>ケイサンショ</t>
    </rPh>
    <phoneticPr fontId="2"/>
  </si>
  <si>
    <t>　なお、今月分の差押額が滞納額に満たない場合には、翌月分からの給料等からも差押が必要となります。再度、納付書等をお送りしますので、よろしくお願いします。</t>
    <rPh sb="4" eb="7">
      <t>コンゲツブン</t>
    </rPh>
    <rPh sb="10" eb="11">
      <t>ガク</t>
    </rPh>
    <rPh sb="12" eb="15">
      <t>タイノウガク</t>
    </rPh>
    <rPh sb="16" eb="17">
      <t>ミ</t>
    </rPh>
    <rPh sb="20" eb="22">
      <t>バアイ</t>
    </rPh>
    <rPh sb="25" eb="28">
      <t>ヨクゲツブン</t>
    </rPh>
    <rPh sb="31" eb="33">
      <t>キュウリョウ</t>
    </rPh>
    <rPh sb="33" eb="34">
      <t>トウ</t>
    </rPh>
    <rPh sb="40" eb="42">
      <t>ヒツヨウ</t>
    </rPh>
    <rPh sb="69" eb="71">
      <t>オネガ</t>
    </rPh>
    <phoneticPr fontId="2"/>
  </si>
  <si>
    <t>滞納者</t>
    <rPh sb="0" eb="3">
      <t>タイノウシャ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</si>
  <si>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</si>
  <si>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</si>
  <si>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Ａ</t>
    <phoneticPr fontId="2"/>
  </si>
  <si>
    <t>(延滞金を含む｡)</t>
    <rPh sb="1" eb="4">
      <t>エンタイキン</t>
    </rPh>
    <rPh sb="5" eb="6">
      <t>フク</t>
    </rPh>
    <phoneticPr fontId="2"/>
  </si>
  <si>
    <t>円</t>
    <rPh sb="0" eb="1">
      <t>エン</t>
    </rPh>
    <phoneticPr fontId="2"/>
  </si>
  <si>
    <t>実支給（控除）額等</t>
    <rPh sb="0" eb="1">
      <t>ジツ</t>
    </rPh>
    <rPh sb="1" eb="8">
      <t>シキュウガク</t>
    </rPh>
    <rPh sb="8" eb="9">
      <t>トウ</t>
    </rPh>
    <phoneticPr fontId="2"/>
  </si>
  <si>
    <t>計算方法</t>
    <rPh sb="0" eb="2">
      <t>ケイサン</t>
    </rPh>
    <rPh sb="2" eb="4">
      <t>ホウホウ</t>
    </rPh>
    <phoneticPr fontId="2"/>
  </si>
  <si>
    <t>計算額</t>
    <rPh sb="0" eb="3">
      <t>ケイサンガク</t>
    </rPh>
    <phoneticPr fontId="2"/>
  </si>
  <si>
    <t>給料等の月額</t>
    <rPh sb="0" eb="2">
      <t>キュウリョウ</t>
    </rPh>
    <rPh sb="2" eb="3">
      <t>トウ</t>
    </rPh>
    <rPh sb="4" eb="6">
      <t>ゲツガク</t>
    </rPh>
    <phoneticPr fontId="2"/>
  </si>
  <si>
    <t>1,000円未満の端数切捨て</t>
    <rPh sb="6" eb="8">
      <t>ミマン</t>
    </rPh>
    <phoneticPr fontId="2"/>
  </si>
  <si>
    <t>①</t>
    <phoneticPr fontId="2"/>
  </si>
  <si>
    <t>　</t>
    <phoneticPr fontId="2"/>
  </si>
  <si>
    <t>源泉徴収所得税額</t>
    <rPh sb="0" eb="2">
      <t>ゲンセン</t>
    </rPh>
    <rPh sb="2" eb="4">
      <t>チョウシュウ</t>
    </rPh>
    <rPh sb="4" eb="6">
      <t>ショトク</t>
    </rPh>
    <rPh sb="6" eb="8">
      <t>ゼイガク</t>
    </rPh>
    <phoneticPr fontId="2"/>
  </si>
  <si>
    <t>　</t>
    <phoneticPr fontId="2"/>
  </si>
  <si>
    <t>1,000円未満の端数切上げ</t>
    <rPh sb="6" eb="8">
      <t>ミマン</t>
    </rPh>
    <phoneticPr fontId="2"/>
  </si>
  <si>
    <t>②</t>
    <phoneticPr fontId="2"/>
  </si>
  <si>
    <t>特別徴収住民税額</t>
    <rPh sb="0" eb="2">
      <t>トクベツ</t>
    </rPh>
    <rPh sb="2" eb="4">
      <t>チョウシュウ</t>
    </rPh>
    <rPh sb="4" eb="6">
      <t>ジュウミン</t>
    </rPh>
    <rPh sb="6" eb="8">
      <t>ゼイガク</t>
    </rPh>
    <phoneticPr fontId="2"/>
  </si>
  <si>
    <t>③</t>
    <phoneticPr fontId="2"/>
  </si>
  <si>
    <t>社会保険料等の額</t>
    <rPh sb="0" eb="2">
      <t>シャカイ</t>
    </rPh>
    <rPh sb="2" eb="5">
      <t>ホケンリョウ</t>
    </rPh>
    <rPh sb="5" eb="6">
      <t>トウ</t>
    </rPh>
    <rPh sb="7" eb="8">
      <t>ガク</t>
    </rPh>
    <phoneticPr fontId="2"/>
  </si>
  <si>
    <t>　</t>
    <phoneticPr fontId="2"/>
  </si>
  <si>
    <t>④</t>
    <phoneticPr fontId="2"/>
  </si>
  <si>
    <t>(雇用保険料を含む。）</t>
    <rPh sb="1" eb="3">
      <t>コヨウ</t>
    </rPh>
    <rPh sb="3" eb="6">
      <t>ホケンリョウ</t>
    </rPh>
    <rPh sb="7" eb="8">
      <t>フク</t>
    </rPh>
    <phoneticPr fontId="2"/>
  </si>
  <si>
    <t>親族数</t>
    <rPh sb="0" eb="2">
      <t>シンゾク</t>
    </rPh>
    <rPh sb="2" eb="3">
      <t>スウ</t>
    </rPh>
    <phoneticPr fontId="2"/>
  </si>
  <si>
    <t>⑤</t>
    <phoneticPr fontId="2"/>
  </si>
  <si>
    <t>人</t>
    <rPh sb="0" eb="1">
      <t>ニン</t>
    </rPh>
    <phoneticPr fontId="2"/>
  </si>
  <si>
    <t>②から⑤の合計額</t>
    <rPh sb="5" eb="8">
      <t>ゴウケイガク</t>
    </rPh>
    <phoneticPr fontId="2"/>
  </si>
  <si>
    <t>②＋③＋④＋⑤</t>
    <phoneticPr fontId="2"/>
  </si>
  <si>
    <t>⑥</t>
    <phoneticPr fontId="2"/>
  </si>
  <si>
    <t>（①－⑥）の20％(または⑤の２倍のうち少ない方の金額)</t>
    <rPh sb="23" eb="24">
      <t>ホウ</t>
    </rPh>
    <rPh sb="25" eb="26">
      <t>キン</t>
    </rPh>
    <phoneticPr fontId="2"/>
  </si>
  <si>
    <t>⑦</t>
    <phoneticPr fontId="2"/>
  </si>
  <si>
    <t>差押禁止額</t>
    <rPh sb="2" eb="4">
      <t>キンシ</t>
    </rPh>
    <rPh sb="4" eb="5">
      <t>キンガク</t>
    </rPh>
    <phoneticPr fontId="2"/>
  </si>
  <si>
    <t>⑥＋⑦</t>
    <phoneticPr fontId="2"/>
  </si>
  <si>
    <t>⑧</t>
    <phoneticPr fontId="2"/>
  </si>
  <si>
    <t>⑥と⑦の合計額</t>
    <rPh sb="4" eb="7">
      <t>ゴウケイガク</t>
    </rPh>
    <phoneticPr fontId="2"/>
  </si>
  <si>
    <t>差押可能額</t>
    <rPh sb="2" eb="4">
      <t>カノウ</t>
    </rPh>
    <rPh sb="4" eb="5">
      <t>キンガク</t>
    </rPh>
    <phoneticPr fontId="2"/>
  </si>
  <si>
    <t>①－⑧</t>
    <phoneticPr fontId="2"/>
  </si>
  <si>
    <t>Ｂ</t>
    <phoneticPr fontId="2"/>
  </si>
  <si>
    <t>①－⑧</t>
    <phoneticPr fontId="2"/>
  </si>
  <si>
    <t>今月分の差押額</t>
    <rPh sb="0" eb="3">
      <t>コンゲツブン</t>
    </rPh>
    <rPh sb="6" eb="7">
      <t>キンガク</t>
    </rPh>
    <phoneticPr fontId="2"/>
  </si>
  <si>
    <t>※右欄の金額を金融機関で振り込んでください。</t>
    <rPh sb="1" eb="2">
      <t>ウ</t>
    </rPh>
    <rPh sb="2" eb="3">
      <t>ラン</t>
    </rPh>
    <rPh sb="4" eb="6">
      <t>キンガク</t>
    </rPh>
    <rPh sb="7" eb="9">
      <t>キンユウ</t>
    </rPh>
    <rPh sb="9" eb="11">
      <t>キカン</t>
    </rPh>
    <rPh sb="12" eb="15">
      <t>フリコ</t>
    </rPh>
    <phoneticPr fontId="2"/>
  </si>
  <si>
    <t>滞納額Ａと差押可能金額Ｂのうち少ない方の金額</t>
    <rPh sb="0" eb="3">
      <t>タイノウガク</t>
    </rPh>
    <rPh sb="7" eb="9">
      <t>カノウ</t>
    </rPh>
    <rPh sb="9" eb="11">
      <t>キンガク</t>
    </rPh>
    <phoneticPr fontId="2"/>
  </si>
  <si>
    <t xml:space="preserve">会　 　社　 　名      </t>
    <rPh sb="0" eb="9">
      <t>カイシャメイ</t>
    </rPh>
    <phoneticPr fontId="2"/>
  </si>
  <si>
    <t>担 当 者 氏 名　　　</t>
    <rPh sb="0" eb="5">
      <t>タントウシャ</t>
    </rPh>
    <rPh sb="6" eb="9">
      <t>シメイ</t>
    </rPh>
    <phoneticPr fontId="2"/>
  </si>
  <si>
    <t>印</t>
    <rPh sb="0" eb="1">
      <t>イン</t>
    </rPh>
    <phoneticPr fontId="2"/>
  </si>
  <si>
    <t>担当者電話番号　　</t>
    <rPh sb="0" eb="3">
      <t>タントウシャ</t>
    </rPh>
    <rPh sb="3" eb="5">
      <t>デンワ</t>
    </rPh>
    <rPh sb="5" eb="7">
      <t>バンゴウ</t>
    </rPh>
    <phoneticPr fontId="2"/>
  </si>
  <si>
    <t>担当者電話番号　</t>
    <rPh sb="0" eb="3">
      <t>タントウシャ</t>
    </rPh>
    <rPh sb="3" eb="5">
      <t>デンワ</t>
    </rPh>
    <rPh sb="5" eb="7">
      <t>バンゴウ</t>
    </rPh>
    <phoneticPr fontId="2"/>
  </si>
  <si>
    <t>南部町役場</t>
    <rPh sb="0" eb="2">
      <t>ナンブ</t>
    </rPh>
    <rPh sb="2" eb="3">
      <t>チョウ</t>
    </rPh>
    <rPh sb="3" eb="5">
      <t>ヤクバ</t>
    </rPh>
    <phoneticPr fontId="2"/>
  </si>
  <si>
    <t>　記載方法等の問合先</t>
    <rPh sb="1" eb="3">
      <t>キサイ</t>
    </rPh>
    <rPh sb="3" eb="5">
      <t>ホウホウ</t>
    </rPh>
    <rPh sb="5" eb="6">
      <t>トウ</t>
    </rPh>
    <rPh sb="7" eb="8">
      <t>トイア</t>
    </rPh>
    <rPh sb="8" eb="9">
      <t>ア</t>
    </rPh>
    <rPh sb="9" eb="10">
      <t>サキ</t>
    </rPh>
    <phoneticPr fontId="2"/>
  </si>
  <si>
    <r>
      <t>　給料の差押については、国税徴収法第７６条第１項の規定に基づき差押えが禁止される部分がありますので、次の計算方法により差押額を求め、別添納付書により金融機関に振り込んでいただくとともに、</t>
    </r>
    <r>
      <rPr>
        <u/>
        <sz val="11"/>
        <rFont val="ＭＳ Ｐ明朝"/>
        <family val="1"/>
        <charset val="128"/>
      </rPr>
      <t>本計算書と給与明細書等の写し</t>
    </r>
    <r>
      <rPr>
        <sz val="11"/>
        <rFont val="ＭＳ Ｐ明朝"/>
        <family val="1"/>
        <charset val="128"/>
      </rPr>
      <t>を南部町役場税務課あて送付してください。</t>
    </r>
    <rPh sb="1" eb="3">
      <t>キュウリョウ</t>
    </rPh>
    <rPh sb="12" eb="14">
      <t>コクゼイ</t>
    </rPh>
    <rPh sb="14" eb="16">
      <t>チョウシュウ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8" eb="29">
      <t>モト</t>
    </rPh>
    <rPh sb="35" eb="37">
      <t>キンシ</t>
    </rPh>
    <rPh sb="40" eb="42">
      <t>ブブン</t>
    </rPh>
    <rPh sb="50" eb="51">
      <t>ツギ</t>
    </rPh>
    <rPh sb="52" eb="54">
      <t>ケイサン</t>
    </rPh>
    <rPh sb="54" eb="56">
      <t>ホウホウ</t>
    </rPh>
    <rPh sb="61" eb="62">
      <t>ガク</t>
    </rPh>
    <rPh sb="63" eb="64">
      <t>モト</t>
    </rPh>
    <rPh sb="66" eb="68">
      <t>ベッテン</t>
    </rPh>
    <rPh sb="68" eb="71">
      <t>ノウフショ</t>
    </rPh>
    <rPh sb="74" eb="76">
      <t>キンユウ</t>
    </rPh>
    <rPh sb="76" eb="78">
      <t>キカン</t>
    </rPh>
    <rPh sb="79" eb="82">
      <t>フリコ</t>
    </rPh>
    <rPh sb="93" eb="94">
      <t>ホン</t>
    </rPh>
    <rPh sb="94" eb="97">
      <t>ケイサンショ</t>
    </rPh>
    <rPh sb="98" eb="100">
      <t>キュウヨ</t>
    </rPh>
    <rPh sb="100" eb="103">
      <t>メイサイショ</t>
    </rPh>
    <rPh sb="103" eb="104">
      <t>トウ</t>
    </rPh>
    <rPh sb="105" eb="106">
      <t>ウツ</t>
    </rPh>
    <rPh sb="118" eb="120">
      <t>ソウフ</t>
    </rPh>
    <phoneticPr fontId="2"/>
  </si>
  <si>
    <t>　2月4日現在の滞納額</t>
    <rPh sb="2" eb="3">
      <t>ツキ</t>
    </rPh>
    <rPh sb="4" eb="5">
      <t>ヒ</t>
    </rPh>
    <rPh sb="5" eb="7">
      <t>ゲンザイ</t>
    </rPh>
    <rPh sb="8" eb="11">
      <t>タイノウガク</t>
    </rPh>
    <phoneticPr fontId="2"/>
  </si>
  <si>
    <t>滞納者と生計を一にする扶養親族数</t>
    <rPh sb="0" eb="3">
      <t>タイノウシャ</t>
    </rPh>
    <rPh sb="4" eb="6">
      <t>セイケイ</t>
    </rPh>
    <rPh sb="7" eb="8">
      <t>イツ</t>
    </rPh>
    <rPh sb="11" eb="13">
      <t>フヨウ</t>
    </rPh>
    <rPh sb="13" eb="15">
      <t>シンゾク</t>
    </rPh>
    <rPh sb="15" eb="16">
      <t>スウ</t>
    </rPh>
    <phoneticPr fontId="2"/>
  </si>
  <si>
    <t>100,000＋45,000×扶養親族数</t>
    <rPh sb="15" eb="17">
      <t>フヨウ</t>
    </rPh>
    <phoneticPr fontId="2"/>
  </si>
  <si>
    <t>11月10日現在の滞納額</t>
    <rPh sb="2" eb="3">
      <t>ツキ</t>
    </rPh>
    <rPh sb="5" eb="6">
      <t>ヒ</t>
    </rPh>
    <rPh sb="6" eb="8">
      <t>ゲンザイ</t>
    </rPh>
    <rPh sb="9" eb="12">
      <t>タイノウガク</t>
    </rPh>
    <phoneticPr fontId="2"/>
  </si>
  <si>
    <t>　　税務課 徴収税担当　</t>
    <rPh sb="2" eb="5">
      <t>ゼイムカ</t>
    </rPh>
    <rPh sb="6" eb="8">
      <t>チョウシュウ</t>
    </rPh>
    <rPh sb="8" eb="9">
      <t>ゼイ</t>
    </rPh>
    <rPh sb="9" eb="11">
      <t>タントウ</t>
    </rPh>
    <phoneticPr fontId="2"/>
  </si>
  <si>
    <t xml:space="preserve"> 電話　０５５６－６６－３４０４　　　</t>
  </si>
  <si>
    <t xml:space="preserve"> FAX　０５５６－６６－３４１３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</si>
</sst>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8" fontId="4" fillId="0" borderId="0" xfId="1" applyFont="1"/>
    <xf numFmtId="38" fontId="3" fillId="0" borderId="0" xfId="1" applyFont="1"/>
    <xf numFmtId="38" fontId="3" fillId="0" borderId="1" xfId="1" applyFont="1" applyBorder="1"/>
    <xf numFmtId="38" fontId="3" fillId="0" borderId="2" xfId="1" applyFont="1" applyBorder="1"/>
    <xf numFmtId="38" fontId="3" fillId="0" borderId="3" xfId="1" applyFont="1" applyBorder="1"/>
    <xf numFmtId="38" fontId="3" fillId="0" borderId="4" xfId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38" fontId="3" fillId="0" borderId="7" xfId="1" applyFont="1" applyBorder="1"/>
    <xf numFmtId="0" fontId="7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0" borderId="11" xfId="0" applyFont="1" applyBorder="1"/>
    <xf numFmtId="0" fontId="3" fillId="0" borderId="12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38" fontId="3" fillId="0" borderId="13" xfId="1" applyFont="1" applyBorder="1"/>
    <xf numFmtId="38" fontId="3" fillId="0" borderId="13" xfId="0" applyNumberFormat="1" applyFont="1" applyBorder="1"/>
    <xf numFmtId="38" fontId="3" fillId="0" borderId="14" xfId="1" applyFont="1" applyBorder="1"/>
    <xf numFmtId="0" fontId="6" fillId="0" borderId="8" xfId="0" applyFont="1" applyBorder="1"/>
    <xf numFmtId="0" fontId="3" fillId="0" borderId="15" xfId="0" applyFont="1" applyBorder="1"/>
    <xf numFmtId="38" fontId="3" fillId="0" borderId="16" xfId="1" applyFont="1" applyBorder="1"/>
    <xf numFmtId="0" fontId="6" fillId="0" borderId="10" xfId="0" applyFont="1" applyBorder="1"/>
    <xf numFmtId="0" fontId="3" fillId="0" borderId="17" xfId="0" applyFont="1" applyBorder="1"/>
    <xf numFmtId="38" fontId="3" fillId="0" borderId="18" xfId="1" applyFont="1" applyBorder="1"/>
    <xf numFmtId="38" fontId="6" fillId="0" borderId="19" xfId="1" applyFont="1" applyBorder="1"/>
    <xf numFmtId="38" fontId="6" fillId="0" borderId="10" xfId="1" applyFont="1" applyBorder="1"/>
    <xf numFmtId="38" fontId="6" fillId="0" borderId="11" xfId="1" applyFont="1" applyBorder="1"/>
    <xf numFmtId="0" fontId="6" fillId="0" borderId="19" xfId="0" applyFont="1" applyBorder="1"/>
    <xf numFmtId="38" fontId="6" fillId="0" borderId="11" xfId="0" applyNumberFormat="1" applyFont="1" applyBorder="1"/>
    <xf numFmtId="38" fontId="6" fillId="0" borderId="8" xfId="1" applyFont="1" applyBorder="1"/>
    <xf numFmtId="0" fontId="6" fillId="0" borderId="11" xfId="0" applyFont="1" applyBorder="1"/>
    <xf numFmtId="0" fontId="6" fillId="0" borderId="12" xfId="0" applyFont="1" applyBorder="1"/>
    <xf numFmtId="38" fontId="6" fillId="0" borderId="12" xfId="1" applyFont="1" applyBorder="1"/>
    <xf numFmtId="38" fontId="3" fillId="0" borderId="20" xfId="1" applyFont="1" applyBorder="1"/>
    <xf numFmtId="0" fontId="3" fillId="0" borderId="21" xfId="0" applyFont="1" applyBorder="1"/>
    <xf numFmtId="38" fontId="3" fillId="0" borderId="21" xfId="1" applyFont="1" applyBorder="1"/>
    <xf numFmtId="0" fontId="3" fillId="0" borderId="22" xfId="0" applyFont="1" applyBorder="1"/>
    <xf numFmtId="38" fontId="3" fillId="0" borderId="0" xfId="1" applyFont="1" applyBorder="1"/>
    <xf numFmtId="0" fontId="6" fillId="0" borderId="0" xfId="0" applyFont="1" applyBorder="1"/>
    <xf numFmtId="38" fontId="6" fillId="0" borderId="0" xfId="1" applyFont="1" applyBorder="1"/>
    <xf numFmtId="0" fontId="5" fillId="0" borderId="8" xfId="0" applyFont="1" applyBorder="1"/>
    <xf numFmtId="0" fontId="3" fillId="0" borderId="0" xfId="0" applyFont="1" applyAlignment="1">
      <alignment wrapText="1"/>
    </xf>
    <xf numFmtId="0" fontId="8" fillId="0" borderId="1" xfId="0" applyFont="1" applyBorder="1"/>
    <xf numFmtId="0" fontId="8" fillId="0" borderId="2" xfId="0" applyFont="1" applyBorder="1"/>
    <xf numFmtId="0" fontId="8" fillId="0" borderId="14" xfId="0" applyFont="1" applyBorder="1"/>
    <xf numFmtId="0" fontId="8" fillId="0" borderId="13" xfId="0" applyFont="1" applyBorder="1" applyAlignment="1">
      <alignment horizontal="left"/>
    </xf>
    <xf numFmtId="0" fontId="8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0" fillId="0" borderId="23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8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38" fontId="3" fillId="0" borderId="20" xfId="1" applyFont="1" applyBorder="1" applyAlignment="1"/>
    <xf numFmtId="38" fontId="3" fillId="0" borderId="23" xfId="1" applyFont="1" applyBorder="1" applyAlignment="1">
      <alignment horizontal="left"/>
    </xf>
    <xf numFmtId="38" fontId="3" fillId="0" borderId="20" xfId="1" applyFont="1" applyBorder="1" applyAlignment="1">
      <alignment horizontal="left"/>
    </xf>
    <xf numFmtId="38" fontId="3" fillId="0" borderId="7" xfId="1" applyFont="1" applyBorder="1" applyAlignment="1"/>
    <xf numFmtId="3" fontId="5" fillId="0" borderId="5" xfId="0" applyNumberFormat="1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38" fontId="3" fillId="0" borderId="5" xfId="1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38" fontId="3" fillId="0" borderId="9" xfId="1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38" fontId="3" fillId="0" borderId="1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0" fillId="0" borderId="4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Normal="100" workbookViewId="0">
      <selection activeCell="C28" sqref="C28"/>
    </sheetView>
  </sheetViews>
  <sheetFormatPr defaultRowHeight="13.5"/>
  <cols>
    <col min="1" max="1" width="12.125" style="1" customWidth="1"/>
    <col min="2" max="2" width="9.375" style="1" customWidth="1"/>
    <col min="3" max="3" width="13.625" style="5" customWidth="1"/>
    <col min="4" max="4" width="3.125" style="1" customWidth="1"/>
    <col min="5" max="5" width="27.625" style="5" customWidth="1"/>
    <col min="6" max="6" width="13.875" style="1" customWidth="1"/>
    <col min="7" max="7" width="3.125" style="1" customWidth="1"/>
    <col min="8" max="8" width="12.125" style="1" customWidth="1"/>
    <col min="9" max="9" width="9.375" style="1" customWidth="1"/>
    <col min="10" max="10" width="13.625" style="1" customWidth="1"/>
    <col min="11" max="11" width="3.125" style="1" customWidth="1"/>
    <col min="12" max="12" width="27.625" style="1" customWidth="1"/>
    <col min="13" max="13" width="13.875" style="1" customWidth="1"/>
    <col min="14" max="14" width="3.125" style="1" customWidth="1"/>
    <col min="15" max="16384" width="9" style="1"/>
  </cols>
  <sheetData>
    <row r="1" spans="1:14" ht="18" customHeight="1">
      <c r="C1" s="4" t="s">
        <v>2</v>
      </c>
      <c r="D1" s="2"/>
      <c r="E1" s="4"/>
      <c r="J1" s="4" t="s">
        <v>3</v>
      </c>
      <c r="K1" s="2"/>
      <c r="L1" s="4"/>
    </row>
    <row r="2" spans="1:14" ht="15.95" customHeight="1">
      <c r="J2" s="5"/>
      <c r="L2" s="5"/>
    </row>
    <row r="3" spans="1:14" ht="15.95" customHeight="1">
      <c r="A3" s="89" t="s">
        <v>54</v>
      </c>
      <c r="B3" s="89"/>
      <c r="C3" s="89"/>
      <c r="D3" s="89"/>
      <c r="E3" s="89"/>
      <c r="F3" s="90"/>
      <c r="G3" s="90"/>
      <c r="H3" s="89" t="s">
        <v>54</v>
      </c>
      <c r="I3" s="89"/>
      <c r="J3" s="89"/>
      <c r="K3" s="89"/>
      <c r="L3" s="89"/>
      <c r="M3" s="90"/>
      <c r="N3" s="90"/>
    </row>
    <row r="4" spans="1:14" ht="15.95" customHeight="1">
      <c r="A4" s="89"/>
      <c r="B4" s="89"/>
      <c r="C4" s="89"/>
      <c r="D4" s="89"/>
      <c r="E4" s="89"/>
      <c r="F4" s="90"/>
      <c r="G4" s="90"/>
      <c r="H4" s="89"/>
      <c r="I4" s="89"/>
      <c r="J4" s="89"/>
      <c r="K4" s="89"/>
      <c r="L4" s="89"/>
      <c r="M4" s="90"/>
      <c r="N4" s="90"/>
    </row>
    <row r="5" spans="1:14" ht="15.95" customHeight="1">
      <c r="A5" s="89"/>
      <c r="B5" s="89"/>
      <c r="C5" s="89"/>
      <c r="D5" s="89"/>
      <c r="E5" s="89"/>
      <c r="F5" s="90"/>
      <c r="G5" s="90"/>
      <c r="H5" s="89"/>
      <c r="I5" s="89"/>
      <c r="J5" s="89"/>
      <c r="K5" s="89"/>
      <c r="L5" s="89"/>
      <c r="M5" s="90"/>
      <c r="N5" s="90"/>
    </row>
    <row r="6" spans="1:14" ht="15.95" customHeight="1">
      <c r="A6" s="89" t="s">
        <v>4</v>
      </c>
      <c r="B6" s="89"/>
      <c r="C6" s="89"/>
      <c r="D6" s="89"/>
      <c r="E6" s="89"/>
      <c r="F6" s="89"/>
      <c r="G6" s="89"/>
      <c r="H6" s="89" t="s">
        <v>4</v>
      </c>
      <c r="I6" s="89"/>
      <c r="J6" s="89"/>
      <c r="K6" s="89"/>
      <c r="L6" s="89"/>
      <c r="M6" s="89"/>
      <c r="N6" s="89"/>
    </row>
    <row r="7" spans="1:14" ht="15.95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4" ht="15.95" customHeight="1">
      <c r="A8" s="53"/>
      <c r="B8" s="53"/>
      <c r="C8" s="53"/>
      <c r="D8" s="53"/>
      <c r="E8" s="53"/>
      <c r="H8" s="53"/>
      <c r="I8" s="53"/>
      <c r="J8" s="53"/>
      <c r="K8" s="53"/>
      <c r="L8" s="53"/>
    </row>
    <row r="9" spans="1:14" ht="15.95" customHeight="1">
      <c r="A9" s="14" t="s">
        <v>5</v>
      </c>
      <c r="B9" s="48" t="s">
        <v>6</v>
      </c>
      <c r="C9" s="65"/>
      <c r="D9" s="66"/>
      <c r="E9" s="66"/>
      <c r="F9" s="66"/>
      <c r="G9" s="46"/>
      <c r="H9" s="14" t="s">
        <v>5</v>
      </c>
      <c r="I9" s="48" t="s">
        <v>6</v>
      </c>
      <c r="J9" s="65"/>
      <c r="K9" s="66"/>
      <c r="L9" s="66"/>
      <c r="M9" s="66"/>
      <c r="N9" s="46"/>
    </row>
    <row r="10" spans="1:14" ht="15.95" customHeight="1">
      <c r="A10" s="15"/>
      <c r="B10" s="48" t="s">
        <v>7</v>
      </c>
      <c r="C10" s="60"/>
      <c r="D10" s="61"/>
      <c r="E10" s="61"/>
      <c r="F10" s="45"/>
      <c r="G10" s="47"/>
      <c r="H10" s="15"/>
      <c r="I10" s="48" t="s">
        <v>7</v>
      </c>
      <c r="J10" s="60"/>
      <c r="K10" s="61"/>
      <c r="L10" s="61"/>
      <c r="M10" s="45"/>
      <c r="N10" s="47"/>
    </row>
    <row r="11" spans="1:14" ht="15.95" customHeight="1" thickBot="1">
      <c r="D11" s="5"/>
      <c r="E11" s="1"/>
      <c r="F11" s="5"/>
      <c r="G11" s="5"/>
      <c r="J11" s="5"/>
      <c r="K11" s="5"/>
      <c r="M11" s="5"/>
      <c r="N11" s="5"/>
    </row>
    <row r="12" spans="1:14" ht="15.95" customHeight="1">
      <c r="A12" s="52" t="s">
        <v>58</v>
      </c>
      <c r="B12" s="19"/>
      <c r="C12" s="41" t="s">
        <v>8</v>
      </c>
      <c r="D12" s="37"/>
      <c r="E12" s="1"/>
      <c r="F12" s="5"/>
      <c r="G12" s="5"/>
      <c r="H12" s="52" t="s">
        <v>55</v>
      </c>
      <c r="I12" s="19"/>
      <c r="J12" s="41" t="s">
        <v>8</v>
      </c>
      <c r="K12" s="37"/>
      <c r="M12" s="5"/>
      <c r="N12" s="5"/>
    </row>
    <row r="13" spans="1:14" ht="15.95" customHeight="1" thickBot="1">
      <c r="A13" s="21" t="s">
        <v>9</v>
      </c>
      <c r="B13" s="22"/>
      <c r="C13" s="38">
        <v>27000</v>
      </c>
      <c r="D13" s="36" t="s">
        <v>10</v>
      </c>
      <c r="E13" s="1"/>
      <c r="F13" s="5"/>
      <c r="G13" s="5"/>
      <c r="H13" s="21" t="s">
        <v>9</v>
      </c>
      <c r="I13" s="22"/>
      <c r="J13" s="38">
        <v>27000</v>
      </c>
      <c r="K13" s="36" t="s">
        <v>10</v>
      </c>
      <c r="M13" s="5"/>
      <c r="N13" s="5"/>
    </row>
    <row r="14" spans="1:14" ht="15.95" customHeight="1">
      <c r="A14" s="3"/>
      <c r="D14" s="5"/>
      <c r="E14" s="1"/>
      <c r="F14" s="5"/>
      <c r="G14" s="5"/>
      <c r="H14" s="3"/>
      <c r="J14" s="5"/>
      <c r="K14" s="5"/>
      <c r="M14" s="5"/>
      <c r="N14" s="5"/>
    </row>
    <row r="15" spans="1:14" ht="15.95" customHeight="1">
      <c r="A15" s="3"/>
      <c r="D15" s="5"/>
      <c r="E15" s="1"/>
      <c r="F15" s="5"/>
      <c r="G15" s="5"/>
      <c r="H15" s="3"/>
      <c r="J15" s="5"/>
      <c r="K15" s="5"/>
      <c r="M15" s="5"/>
      <c r="N15" s="5"/>
    </row>
    <row r="16" spans="1:14" ht="15.95" customHeight="1">
      <c r="A16" s="10"/>
      <c r="B16" s="11"/>
      <c r="C16" s="91" t="s">
        <v>11</v>
      </c>
      <c r="D16" s="94"/>
      <c r="E16" s="92" t="s">
        <v>12</v>
      </c>
      <c r="F16" s="91" t="s">
        <v>13</v>
      </c>
      <c r="G16" s="78"/>
      <c r="H16" s="10"/>
      <c r="I16" s="11"/>
      <c r="J16" s="91" t="s">
        <v>11</v>
      </c>
      <c r="K16" s="94"/>
      <c r="L16" s="92" t="s">
        <v>12</v>
      </c>
      <c r="M16" s="91" t="s">
        <v>13</v>
      </c>
      <c r="N16" s="78"/>
    </row>
    <row r="17" spans="1:14" ht="15.95" customHeight="1">
      <c r="A17" s="12"/>
      <c r="B17" s="13"/>
      <c r="C17" s="95"/>
      <c r="D17" s="96"/>
      <c r="E17" s="93"/>
      <c r="F17" s="79"/>
      <c r="G17" s="80"/>
      <c r="H17" s="12"/>
      <c r="I17" s="13"/>
      <c r="J17" s="95"/>
      <c r="K17" s="96"/>
      <c r="L17" s="93"/>
      <c r="M17" s="79"/>
      <c r="N17" s="80"/>
    </row>
    <row r="18" spans="1:14" ht="15.95" customHeight="1">
      <c r="A18" s="77" t="s">
        <v>14</v>
      </c>
      <c r="B18" s="78"/>
      <c r="C18" s="6" t="s">
        <v>1</v>
      </c>
      <c r="D18" s="7" t="s">
        <v>1</v>
      </c>
      <c r="E18" s="68" t="s">
        <v>15</v>
      </c>
      <c r="F18" s="6" t="s">
        <v>16</v>
      </c>
      <c r="G18" s="7"/>
      <c r="H18" s="77" t="s">
        <v>14</v>
      </c>
      <c r="I18" s="78"/>
      <c r="J18" s="6"/>
      <c r="K18" s="7"/>
      <c r="L18" s="68" t="s">
        <v>15</v>
      </c>
      <c r="M18" s="6" t="s">
        <v>16</v>
      </c>
      <c r="N18" s="7"/>
    </row>
    <row r="19" spans="1:14" ht="15.95" customHeight="1">
      <c r="A19" s="79"/>
      <c r="B19" s="80"/>
      <c r="C19" s="8">
        <v>320000</v>
      </c>
      <c r="D19" s="9" t="s">
        <v>10</v>
      </c>
      <c r="E19" s="69"/>
      <c r="F19" s="8">
        <f>ROUNDDOWN(C19,-3)</f>
        <v>320000</v>
      </c>
      <c r="G19" s="9" t="s">
        <v>10</v>
      </c>
      <c r="H19" s="79"/>
      <c r="I19" s="80"/>
      <c r="J19" s="8"/>
      <c r="K19" s="9" t="s">
        <v>10</v>
      </c>
      <c r="L19" s="69"/>
      <c r="M19" s="8" t="s">
        <v>17</v>
      </c>
      <c r="N19" s="9" t="s">
        <v>10</v>
      </c>
    </row>
    <row r="20" spans="1:14" ht="15.95" customHeight="1">
      <c r="A20" s="77" t="s">
        <v>18</v>
      </c>
      <c r="B20" s="78"/>
      <c r="C20" s="27" t="s">
        <v>19</v>
      </c>
      <c r="D20" s="29"/>
      <c r="E20" s="68" t="s">
        <v>20</v>
      </c>
      <c r="F20" s="6" t="s">
        <v>21</v>
      </c>
      <c r="G20" s="7"/>
      <c r="H20" s="77" t="s">
        <v>18</v>
      </c>
      <c r="I20" s="78"/>
      <c r="J20" s="6"/>
      <c r="K20" s="7"/>
      <c r="L20" s="68" t="s">
        <v>20</v>
      </c>
      <c r="M20" s="6" t="s">
        <v>21</v>
      </c>
      <c r="N20" s="7"/>
    </row>
    <row r="21" spans="1:14" ht="15.95" customHeight="1">
      <c r="A21" s="79"/>
      <c r="B21" s="80"/>
      <c r="C21" s="8">
        <v>6110</v>
      </c>
      <c r="D21" s="9" t="s">
        <v>10</v>
      </c>
      <c r="E21" s="69"/>
      <c r="F21" s="8">
        <f>ROUNDUP(C21,-3)</f>
        <v>7000</v>
      </c>
      <c r="G21" s="9" t="s">
        <v>10</v>
      </c>
      <c r="H21" s="79"/>
      <c r="I21" s="80"/>
      <c r="J21" s="8"/>
      <c r="K21" s="9" t="s">
        <v>10</v>
      </c>
      <c r="L21" s="69"/>
      <c r="M21" s="8"/>
      <c r="N21" s="9" t="s">
        <v>10</v>
      </c>
    </row>
    <row r="22" spans="1:14" ht="15.95" customHeight="1">
      <c r="A22" s="77" t="s">
        <v>22</v>
      </c>
      <c r="B22" s="78"/>
      <c r="C22" s="6" t="s">
        <v>19</v>
      </c>
      <c r="D22" s="7"/>
      <c r="E22" s="68" t="s">
        <v>20</v>
      </c>
      <c r="F22" s="6" t="s">
        <v>23</v>
      </c>
      <c r="G22" s="7"/>
      <c r="H22" s="77" t="s">
        <v>22</v>
      </c>
      <c r="I22" s="78"/>
      <c r="J22" s="6"/>
      <c r="K22" s="7"/>
      <c r="L22" s="68" t="s">
        <v>20</v>
      </c>
      <c r="M22" s="6" t="s">
        <v>23</v>
      </c>
      <c r="N22" s="7"/>
    </row>
    <row r="23" spans="1:14" ht="15.95" customHeight="1">
      <c r="A23" s="79"/>
      <c r="B23" s="80"/>
      <c r="C23" s="8">
        <v>0</v>
      </c>
      <c r="D23" s="9" t="s">
        <v>10</v>
      </c>
      <c r="E23" s="69"/>
      <c r="F23" s="8">
        <f>ROUNDUP(C23,-3)</f>
        <v>0</v>
      </c>
      <c r="G23" s="9" t="s">
        <v>10</v>
      </c>
      <c r="H23" s="79"/>
      <c r="I23" s="80"/>
      <c r="J23" s="8"/>
      <c r="K23" s="9" t="s">
        <v>10</v>
      </c>
      <c r="L23" s="69"/>
      <c r="M23" s="8"/>
      <c r="N23" s="9" t="s">
        <v>10</v>
      </c>
    </row>
    <row r="24" spans="1:14" ht="15.95" customHeight="1">
      <c r="A24" s="10" t="s">
        <v>24</v>
      </c>
      <c r="B24" s="11"/>
      <c r="C24" s="6" t="s">
        <v>25</v>
      </c>
      <c r="D24" s="7"/>
      <c r="E24" s="68" t="s">
        <v>20</v>
      </c>
      <c r="F24" s="6" t="s">
        <v>26</v>
      </c>
      <c r="G24" s="7"/>
      <c r="H24" s="10" t="s">
        <v>24</v>
      </c>
      <c r="I24" s="11"/>
      <c r="J24" s="6"/>
      <c r="K24" s="7"/>
      <c r="L24" s="68" t="s">
        <v>20</v>
      </c>
      <c r="M24" s="6" t="s">
        <v>26</v>
      </c>
      <c r="N24" s="7"/>
    </row>
    <row r="25" spans="1:14" ht="15.95" customHeight="1">
      <c r="A25" s="12" t="s">
        <v>27</v>
      </c>
      <c r="B25" s="13"/>
      <c r="C25" s="8">
        <v>53600</v>
      </c>
      <c r="D25" s="9" t="s">
        <v>10</v>
      </c>
      <c r="E25" s="69"/>
      <c r="F25" s="8">
        <f>ROUNDUP(C25,-3)</f>
        <v>54000</v>
      </c>
      <c r="G25" s="9" t="s">
        <v>10</v>
      </c>
      <c r="H25" s="12" t="s">
        <v>27</v>
      </c>
      <c r="I25" s="13"/>
      <c r="J25" s="8"/>
      <c r="K25" s="9" t="s">
        <v>10</v>
      </c>
      <c r="L25" s="69"/>
      <c r="M25" s="8"/>
      <c r="N25" s="9" t="s">
        <v>10</v>
      </c>
    </row>
    <row r="26" spans="1:14" ht="15.95" customHeight="1">
      <c r="A26" s="83" t="s">
        <v>56</v>
      </c>
      <c r="B26" s="83"/>
      <c r="C26" s="6" t="s">
        <v>28</v>
      </c>
      <c r="D26" s="7"/>
      <c r="E26" s="81" t="s">
        <v>57</v>
      </c>
      <c r="F26" s="6" t="s">
        <v>29</v>
      </c>
      <c r="G26" s="7"/>
      <c r="H26" s="83" t="s">
        <v>56</v>
      </c>
      <c r="I26" s="83"/>
      <c r="J26" s="6" t="s">
        <v>28</v>
      </c>
      <c r="K26" s="7"/>
      <c r="L26" s="81" t="s">
        <v>57</v>
      </c>
      <c r="M26" s="6" t="s">
        <v>29</v>
      </c>
      <c r="N26" s="7"/>
    </row>
    <row r="27" spans="1:14" ht="15.95" customHeight="1">
      <c r="A27" s="84"/>
      <c r="B27" s="84"/>
      <c r="C27" s="8">
        <v>1</v>
      </c>
      <c r="D27" s="9" t="s">
        <v>30</v>
      </c>
      <c r="E27" s="69"/>
      <c r="F27" s="8">
        <f>100000+45000*C27</f>
        <v>145000</v>
      </c>
      <c r="G27" s="9" t="s">
        <v>10</v>
      </c>
      <c r="H27" s="84"/>
      <c r="I27" s="84"/>
      <c r="J27" s="8"/>
      <c r="K27" s="9" t="s">
        <v>30</v>
      </c>
      <c r="L27" s="69"/>
      <c r="M27" s="8"/>
      <c r="N27" s="9" t="s">
        <v>10</v>
      </c>
    </row>
    <row r="28" spans="1:14" ht="15.95" customHeight="1">
      <c r="A28" s="77" t="s">
        <v>31</v>
      </c>
      <c r="B28" s="78"/>
      <c r="C28" s="6"/>
      <c r="D28" s="7"/>
      <c r="E28" s="82" t="s">
        <v>32</v>
      </c>
      <c r="F28" s="6" t="s">
        <v>33</v>
      </c>
      <c r="G28" s="7"/>
      <c r="H28" s="77" t="s">
        <v>31</v>
      </c>
      <c r="I28" s="78"/>
      <c r="J28" s="6"/>
      <c r="K28" s="7"/>
      <c r="L28" s="82" t="s">
        <v>32</v>
      </c>
      <c r="M28" s="6" t="s">
        <v>33</v>
      </c>
      <c r="N28" s="7"/>
    </row>
    <row r="29" spans="1:14" ht="15.95" customHeight="1">
      <c r="A29" s="79"/>
      <c r="B29" s="80"/>
      <c r="C29" s="8">
        <f>F29</f>
        <v>206000</v>
      </c>
      <c r="D29" s="9" t="s">
        <v>10</v>
      </c>
      <c r="E29" s="69"/>
      <c r="F29" s="8">
        <f>F21+F23+F25+F27</f>
        <v>206000</v>
      </c>
      <c r="G29" s="9" t="s">
        <v>10</v>
      </c>
      <c r="H29" s="79"/>
      <c r="I29" s="80"/>
      <c r="J29" s="8"/>
      <c r="K29" s="9" t="s">
        <v>10</v>
      </c>
      <c r="L29" s="69"/>
      <c r="M29" s="8"/>
      <c r="N29" s="9" t="s">
        <v>10</v>
      </c>
    </row>
    <row r="30" spans="1:14" ht="15.95" customHeight="1">
      <c r="A30" s="85" t="s">
        <v>34</v>
      </c>
      <c r="B30" s="86"/>
      <c r="C30" s="6"/>
      <c r="D30" s="7"/>
      <c r="E30" s="68" t="s">
        <v>20</v>
      </c>
      <c r="F30" s="6" t="s">
        <v>35</v>
      </c>
      <c r="G30" s="7"/>
      <c r="H30" s="85" t="s">
        <v>34</v>
      </c>
      <c r="I30" s="86"/>
      <c r="J30" s="6"/>
      <c r="K30" s="7"/>
      <c r="L30" s="68" t="s">
        <v>20</v>
      </c>
      <c r="M30" s="6" t="s">
        <v>35</v>
      </c>
      <c r="N30" s="7"/>
    </row>
    <row r="31" spans="1:14" ht="15.95" customHeight="1">
      <c r="A31" s="87"/>
      <c r="B31" s="88"/>
      <c r="C31" s="8">
        <f>IF((F19-F29)*0.2&gt;F27*2,F27*2,(F19-F29)*0.2)</f>
        <v>22800</v>
      </c>
      <c r="D31" s="9" t="s">
        <v>10</v>
      </c>
      <c r="E31" s="69"/>
      <c r="F31" s="8">
        <f>ROUNDUP(C31,-3)</f>
        <v>23000</v>
      </c>
      <c r="G31" s="9" t="s">
        <v>10</v>
      </c>
      <c r="H31" s="87"/>
      <c r="I31" s="88"/>
      <c r="J31" s="8"/>
      <c r="K31" s="9" t="s">
        <v>10</v>
      </c>
      <c r="L31" s="69"/>
      <c r="M31" s="8"/>
      <c r="N31" s="9" t="s">
        <v>10</v>
      </c>
    </row>
    <row r="32" spans="1:14" ht="15.95" customHeight="1">
      <c r="A32" s="10" t="s">
        <v>36</v>
      </c>
      <c r="B32" s="11"/>
      <c r="C32" s="6"/>
      <c r="D32" s="11"/>
      <c r="E32" s="70" t="s">
        <v>37</v>
      </c>
      <c r="F32" s="10" t="s">
        <v>38</v>
      </c>
      <c r="G32" s="11"/>
      <c r="H32" s="10" t="s">
        <v>36</v>
      </c>
      <c r="I32" s="11"/>
      <c r="J32" s="6"/>
      <c r="K32" s="11"/>
      <c r="L32" s="70" t="s">
        <v>37</v>
      </c>
      <c r="M32" s="10" t="s">
        <v>38</v>
      </c>
      <c r="N32" s="11"/>
    </row>
    <row r="33" spans="1:14" ht="15.95" customHeight="1" thickBot="1">
      <c r="A33" s="25" t="s">
        <v>39</v>
      </c>
      <c r="B33" s="26"/>
      <c r="C33" s="27">
        <f>F33</f>
        <v>229000</v>
      </c>
      <c r="D33" s="26" t="s">
        <v>0</v>
      </c>
      <c r="E33" s="71"/>
      <c r="F33" s="28">
        <f>F29+F31</f>
        <v>229000</v>
      </c>
      <c r="G33" s="29" t="s">
        <v>10</v>
      </c>
      <c r="H33" s="25" t="s">
        <v>39</v>
      </c>
      <c r="I33" s="26"/>
      <c r="J33" s="27"/>
      <c r="K33" s="26" t="s">
        <v>0</v>
      </c>
      <c r="L33" s="71"/>
      <c r="M33" s="28"/>
      <c r="N33" s="29" t="s">
        <v>10</v>
      </c>
    </row>
    <row r="34" spans="1:14" ht="15.95" customHeight="1">
      <c r="A34" s="30" t="s">
        <v>40</v>
      </c>
      <c r="B34" s="31"/>
      <c r="C34" s="32"/>
      <c r="D34" s="31"/>
      <c r="E34" s="72" t="s">
        <v>41</v>
      </c>
      <c r="F34" s="30" t="s">
        <v>42</v>
      </c>
      <c r="G34" s="33"/>
      <c r="H34" s="30" t="s">
        <v>40</v>
      </c>
      <c r="I34" s="31"/>
      <c r="J34" s="32"/>
      <c r="K34" s="31"/>
      <c r="L34" s="72" t="s">
        <v>41</v>
      </c>
      <c r="M34" s="30" t="s">
        <v>42</v>
      </c>
      <c r="N34" s="33"/>
    </row>
    <row r="35" spans="1:14" ht="15.95" customHeight="1" thickBot="1">
      <c r="A35" s="24" t="s">
        <v>41</v>
      </c>
      <c r="B35" s="34"/>
      <c r="C35" s="35">
        <f>F35</f>
        <v>91000</v>
      </c>
      <c r="D35" s="34" t="s">
        <v>0</v>
      </c>
      <c r="E35" s="73"/>
      <c r="F35" s="40">
        <f>F19-F33</f>
        <v>91000</v>
      </c>
      <c r="G35" s="36" t="s">
        <v>10</v>
      </c>
      <c r="H35" s="24" t="s">
        <v>43</v>
      </c>
      <c r="I35" s="34"/>
      <c r="J35" s="35"/>
      <c r="K35" s="34" t="s">
        <v>0</v>
      </c>
      <c r="L35" s="73"/>
      <c r="M35" s="40"/>
      <c r="N35" s="36" t="s">
        <v>10</v>
      </c>
    </row>
    <row r="36" spans="1:14" ht="15.75" customHeight="1" thickBot="1">
      <c r="J36" s="5"/>
      <c r="L36" s="5"/>
    </row>
    <row r="37" spans="1:14" ht="15.75" customHeight="1">
      <c r="A37" s="18" t="s">
        <v>44</v>
      </c>
      <c r="B37" s="19"/>
      <c r="C37" s="74" t="s">
        <v>45</v>
      </c>
      <c r="D37" s="75"/>
      <c r="E37" s="76"/>
      <c r="F37" s="23"/>
      <c r="G37" s="20"/>
      <c r="H37" s="18" t="s">
        <v>44</v>
      </c>
      <c r="I37" s="19"/>
      <c r="J37" s="74" t="s">
        <v>45</v>
      </c>
      <c r="K37" s="75"/>
      <c r="L37" s="76"/>
      <c r="M37" s="23"/>
      <c r="N37" s="20"/>
    </row>
    <row r="38" spans="1:14" ht="15.75" customHeight="1" thickBot="1">
      <c r="A38" s="42" t="s">
        <v>46</v>
      </c>
      <c r="B38" s="43"/>
      <c r="C38" s="44"/>
      <c r="D38" s="43"/>
      <c r="E38" s="44"/>
      <c r="F38" s="38">
        <f>IF(C13&gt;F35,F35,C13)</f>
        <v>27000</v>
      </c>
      <c r="G38" s="39" t="s">
        <v>0</v>
      </c>
      <c r="H38" s="42" t="s">
        <v>46</v>
      </c>
      <c r="I38" s="43"/>
      <c r="J38" s="44"/>
      <c r="K38" s="43"/>
      <c r="L38" s="44"/>
      <c r="M38" s="38"/>
      <c r="N38" s="39" t="s">
        <v>0</v>
      </c>
    </row>
    <row r="39" spans="1:14" ht="15.75" customHeight="1">
      <c r="A39" s="50"/>
      <c r="B39" s="50"/>
      <c r="C39" s="51"/>
      <c r="D39" s="50"/>
      <c r="E39" s="51"/>
      <c r="F39" s="51"/>
      <c r="G39" s="50"/>
      <c r="H39" s="50"/>
      <c r="I39" s="50"/>
      <c r="J39" s="51"/>
      <c r="K39" s="50"/>
      <c r="L39" s="51"/>
      <c r="M39" s="51"/>
      <c r="N39" s="50"/>
    </row>
    <row r="40" spans="1:14" ht="15.75" customHeight="1">
      <c r="A40" s="54" t="s">
        <v>53</v>
      </c>
      <c r="B40" s="55"/>
      <c r="H40" s="54" t="s">
        <v>53</v>
      </c>
      <c r="I40" s="55"/>
      <c r="J40" s="5"/>
      <c r="L40" s="5"/>
    </row>
    <row r="41" spans="1:14" ht="21.75" customHeight="1">
      <c r="A41" s="57" t="s">
        <v>52</v>
      </c>
      <c r="B41" s="56"/>
      <c r="E41" s="67" t="s">
        <v>47</v>
      </c>
      <c r="F41" s="67"/>
      <c r="G41" s="16"/>
      <c r="H41" s="57" t="s">
        <v>52</v>
      </c>
      <c r="I41" s="56"/>
      <c r="J41" s="5"/>
      <c r="K41" s="49"/>
      <c r="L41" s="17" t="s">
        <v>47</v>
      </c>
      <c r="M41" s="17"/>
      <c r="N41" s="16"/>
    </row>
    <row r="42" spans="1:14" ht="21.75" customHeight="1">
      <c r="A42" s="62" t="s">
        <v>59</v>
      </c>
      <c r="B42" s="63"/>
      <c r="E42" s="64" t="s">
        <v>48</v>
      </c>
      <c r="F42" s="64"/>
      <c r="G42" s="16" t="s">
        <v>49</v>
      </c>
      <c r="H42" s="62" t="s">
        <v>59</v>
      </c>
      <c r="I42" s="63"/>
      <c r="J42" s="5"/>
      <c r="K42" s="49"/>
      <c r="L42" s="17" t="s">
        <v>48</v>
      </c>
      <c r="M42" s="17"/>
      <c r="N42" s="16" t="s">
        <v>49</v>
      </c>
    </row>
    <row r="43" spans="1:14" ht="21.75" customHeight="1">
      <c r="A43" s="58" t="s">
        <v>60</v>
      </c>
      <c r="B43" s="59"/>
      <c r="E43" s="64" t="s">
        <v>50</v>
      </c>
      <c r="F43" s="64"/>
      <c r="G43" s="16"/>
      <c r="H43" s="58" t="s">
        <v>60</v>
      </c>
      <c r="I43" s="59"/>
      <c r="J43" s="5"/>
      <c r="K43" s="49"/>
      <c r="L43" s="17" t="s">
        <v>51</v>
      </c>
      <c r="M43" s="17"/>
      <c r="N43" s="16"/>
    </row>
    <row r="44" spans="1:14" ht="21.75" customHeight="1">
      <c r="A44" s="97" t="s">
        <v>61</v>
      </c>
      <c r="B44" s="98"/>
      <c r="H44" s="97" t="s">
        <v>61</v>
      </c>
      <c r="I44" s="98"/>
      <c r="J44" s="5"/>
      <c r="K44" s="49"/>
    </row>
  </sheetData>
  <mergeCells count="55">
    <mergeCell ref="A44:B44"/>
    <mergeCell ref="H44:I44"/>
    <mergeCell ref="A3:G5"/>
    <mergeCell ref="A6:G7"/>
    <mergeCell ref="A22:B23"/>
    <mergeCell ref="E22:E23"/>
    <mergeCell ref="C16:D17"/>
    <mergeCell ref="A18:B19"/>
    <mergeCell ref="A20:B21"/>
    <mergeCell ref="E16:E17"/>
    <mergeCell ref="E18:E19"/>
    <mergeCell ref="E20:E21"/>
    <mergeCell ref="H22:I23"/>
    <mergeCell ref="J16:K17"/>
    <mergeCell ref="F16:G17"/>
    <mergeCell ref="L22:L23"/>
    <mergeCell ref="L18:L19"/>
    <mergeCell ref="L20:L21"/>
    <mergeCell ref="H3:N5"/>
    <mergeCell ref="H6:N7"/>
    <mergeCell ref="H18:I19"/>
    <mergeCell ref="H20:I21"/>
    <mergeCell ref="M16:N17"/>
    <mergeCell ref="J9:M9"/>
    <mergeCell ref="L16:L17"/>
    <mergeCell ref="L30:L31"/>
    <mergeCell ref="L26:L27"/>
    <mergeCell ref="L28:L29"/>
    <mergeCell ref="A26:B27"/>
    <mergeCell ref="A30:B31"/>
    <mergeCell ref="H26:I27"/>
    <mergeCell ref="H28:I29"/>
    <mergeCell ref="H30:I31"/>
    <mergeCell ref="E28:E29"/>
    <mergeCell ref="E26:E27"/>
    <mergeCell ref="C9:F9"/>
    <mergeCell ref="A42:B42"/>
    <mergeCell ref="E42:F42"/>
    <mergeCell ref="E41:F41"/>
    <mergeCell ref="E30:E31"/>
    <mergeCell ref="E32:E33"/>
    <mergeCell ref="E34:E35"/>
    <mergeCell ref="E24:E25"/>
    <mergeCell ref="C37:E37"/>
    <mergeCell ref="A28:B29"/>
    <mergeCell ref="A43:B43"/>
    <mergeCell ref="H43:I43"/>
    <mergeCell ref="C10:E10"/>
    <mergeCell ref="J10:L10"/>
    <mergeCell ref="H42:I42"/>
    <mergeCell ref="E43:F43"/>
    <mergeCell ref="J37:L37"/>
    <mergeCell ref="L32:L33"/>
    <mergeCell ref="L34:L35"/>
    <mergeCell ref="L24:L25"/>
  </mergeCells>
  <phoneticPr fontId="2"/>
  <pageMargins left="0.78740157480314965" right="0.78740157480314965" top="0.98425196850393704" bottom="0.39370078740157483" header="0" footer="0"/>
  <pageSetup paperSize="9" pageOrder="overThenDown" orientation="portrait" verticalDpi="200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123</vt:lpstr>
      <vt:lpstr>Sheet2</vt:lpstr>
      <vt:lpstr>Sheet3</vt:lpstr>
      <vt:lpstr>'123'!Print_Area</vt:lpstr>
    </vt:vector>
  </TitlesOfParts>
  <Company>個人用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睦</dc:creator>
  <cp:lastModifiedBy>NNPCA216057a</cp:lastModifiedBy>
  <cp:lastPrinted>2014-11-06T04:40:11Z</cp:lastPrinted>
  <dcterms:created xsi:type="dcterms:W3CDTF">2000-02-26T07:49:09Z</dcterms:created>
  <dcterms:modified xsi:type="dcterms:W3CDTF">2020-09-28T01:02:41Z</dcterms:modified>
</cp:coreProperties>
</file>