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人口と世帯（住基）" sheetId="1" r:id="rId1"/>
    <sheet name="人口の推移(国調)" sheetId="2" r:id="rId2"/>
    <sheet name="産業別人口(国調)" sheetId="3" r:id="rId3"/>
    <sheet name="人口と世帯（平成24年8月以降）" sheetId="4" r:id="rId4"/>
  </sheets>
  <definedNames/>
  <calcPr fullCalcOnLoad="1"/>
</workbook>
</file>

<file path=xl/sharedStrings.xml><?xml version="1.0" encoding="utf-8"?>
<sst xmlns="http://schemas.openxmlformats.org/spreadsheetml/2006/main" count="712" uniqueCount="230">
  <si>
    <t>昭和４０年</t>
  </si>
  <si>
    <t>昭和３５年</t>
  </si>
  <si>
    <t>実数　人</t>
  </si>
  <si>
    <t>増減率％</t>
  </si>
  <si>
    <t>昭和４５年</t>
  </si>
  <si>
    <t>昭和５０年</t>
  </si>
  <si>
    <t>昭和５５年</t>
  </si>
  <si>
    <t>区 　　分</t>
  </si>
  <si>
    <t>総　　数</t>
  </si>
  <si>
    <t>旧南部町</t>
  </si>
  <si>
    <t>旧富沢町</t>
  </si>
  <si>
    <t>計</t>
  </si>
  <si>
    <t>０歳～１４歳</t>
  </si>
  <si>
    <t>１５歳～６４歳</t>
  </si>
  <si>
    <t>うち１５歳～２９歳(a)</t>
  </si>
  <si>
    <t>６５歳以上(b)</t>
  </si>
  <si>
    <t>(a)/総数　若年者比率</t>
  </si>
  <si>
    <t>(b)/総数　高齢者比率</t>
  </si>
  <si>
    <t>昭和６０年</t>
  </si>
  <si>
    <t>平成２年</t>
  </si>
  <si>
    <t>平成７年</t>
  </si>
  <si>
    <t>平成１２年</t>
  </si>
  <si>
    <t>実数</t>
  </si>
  <si>
    <t>男</t>
  </si>
  <si>
    <t>女</t>
  </si>
  <si>
    <t>昭和３５年</t>
  </si>
  <si>
    <t>昭和４０年</t>
  </si>
  <si>
    <t>昭和４５年</t>
  </si>
  <si>
    <t>昭和５０年</t>
  </si>
  <si>
    <t>昭和５５年</t>
  </si>
  <si>
    <t>昭和６０年</t>
  </si>
  <si>
    <t>第一次産業</t>
  </si>
  <si>
    <t>人
口</t>
  </si>
  <si>
    <t>比
率</t>
  </si>
  <si>
    <t>総　　　数</t>
  </si>
  <si>
    <t>第二次産業</t>
  </si>
  <si>
    <t>第三次産業</t>
  </si>
  <si>
    <t>―</t>
  </si>
  <si>
    <t>―</t>
  </si>
  <si>
    <t>区　　　　　　　　　　　分</t>
  </si>
  <si>
    <t>０歳～14歳の比率</t>
  </si>
  <si>
    <t>人口と世帯　（住民基本台帳）　</t>
  </si>
  <si>
    <t>世帯数</t>
  </si>
  <si>
    <t>平成１５年１０月１日現在</t>
  </si>
  <si>
    <t>平成１５年１１月１日現在</t>
  </si>
  <si>
    <t>平成１５年１２月１日現在</t>
  </si>
  <si>
    <t>平成１５年　３月１日現在</t>
  </si>
  <si>
    <t>平成１５年　４月１日現在</t>
  </si>
  <si>
    <t>平成１５年　５月１日現在</t>
  </si>
  <si>
    <t>平成１５年　６月１日現在</t>
  </si>
  <si>
    <t>平成１５年　７月１日現在</t>
  </si>
  <si>
    <t>平成１５年　８月１日現在</t>
  </si>
  <si>
    <t>平成１５年　９月１日現在</t>
  </si>
  <si>
    <t>平成１６年　１月１日現在</t>
  </si>
  <si>
    <t>平成１６年　２月１日現在</t>
  </si>
  <si>
    <t>平成１６年　３月１日現在</t>
  </si>
  <si>
    <t>年　　　月　　　日</t>
  </si>
  <si>
    <t>平成１５年度</t>
  </si>
  <si>
    <t>人　　　　　　　口</t>
  </si>
  <si>
    <t>区　　分</t>
  </si>
  <si>
    <t>合　併　時</t>
  </si>
  <si>
    <t>前月との比較</t>
  </si>
  <si>
    <t>世　　　帯</t>
  </si>
  <si>
    <t>-----</t>
  </si>
  <si>
    <t>平成１６年度</t>
  </si>
  <si>
    <t>平成１６年　４月１日現在</t>
  </si>
  <si>
    <t>平成１６年　５月１日現在</t>
  </si>
  <si>
    <t>平成１６年　６月１日現在</t>
  </si>
  <si>
    <t>平成１６年　７月１日現在</t>
  </si>
  <si>
    <t>平成１６年１０月１日現在</t>
  </si>
  <si>
    <t>平成１６年１１月１日現在</t>
  </si>
  <si>
    <t>平成１６年１２月１日現在</t>
  </si>
  <si>
    <t>平成１７年度</t>
  </si>
  <si>
    <t>平成１7年１２月１日現在</t>
  </si>
  <si>
    <t>平成１８年度</t>
  </si>
  <si>
    <t>平成１8年１０月１日現在</t>
  </si>
  <si>
    <t>平成１９年度</t>
  </si>
  <si>
    <t>平成１７年</t>
  </si>
  <si>
    <t>―</t>
  </si>
  <si>
    <t>―</t>
  </si>
  <si>
    <t>平成２０年度</t>
  </si>
  <si>
    <t>平成２０年　４月１日現在</t>
  </si>
  <si>
    <t>平成２０年　５月１日現在</t>
  </si>
  <si>
    <t>平成２０年　６月１日現在</t>
  </si>
  <si>
    <t>平成２０年　７月１日現在</t>
  </si>
  <si>
    <t>平成２０年　８月１日現在</t>
  </si>
  <si>
    <t>平成２０年　９月１日現在</t>
  </si>
  <si>
    <t>平成２０年１０月１日現在</t>
  </si>
  <si>
    <t>平成２０年１１月１日現在</t>
  </si>
  <si>
    <t>平成２０年１２月１日現在</t>
  </si>
  <si>
    <t>平成２１年　１月１日現在</t>
  </si>
  <si>
    <t>平成２１年　２月１日現在</t>
  </si>
  <si>
    <t>平成２１年　３月１日現在</t>
  </si>
  <si>
    <t>平成１６年　８月1日現在</t>
  </si>
  <si>
    <t>平成１６年　９月１日現在</t>
  </si>
  <si>
    <t>平成１７年　１月１日現在</t>
  </si>
  <si>
    <t>平成１７年　２月１日現在</t>
  </si>
  <si>
    <t>平成１７年　３月１日現在</t>
  </si>
  <si>
    <t>平成１８年　１月１日現在</t>
  </si>
  <si>
    <t>平成１７年　４月１日現在</t>
  </si>
  <si>
    <t>平成１７年　５月１日現在</t>
  </si>
  <si>
    <t>平成１７年　６月１日現在</t>
  </si>
  <si>
    <t>平成１７年　７月１日現在</t>
  </si>
  <si>
    <t>平成１７年　８月１日現在</t>
  </si>
  <si>
    <t>平成１７年　９月１日現在</t>
  </si>
  <si>
    <t>平成１７年１０月１日現在</t>
  </si>
  <si>
    <t>平成１７年１１月１日現在</t>
  </si>
  <si>
    <t>平成１８年　２月１日現在</t>
  </si>
  <si>
    <t>平成１８年　３月１日現在</t>
  </si>
  <si>
    <t>平成１８年　４月１日現在</t>
  </si>
  <si>
    <t>平成１８年　５月１日現在</t>
  </si>
  <si>
    <t>平成１８年　６月１日現在</t>
  </si>
  <si>
    <t>平成１８年　７月１日現在</t>
  </si>
  <si>
    <t>平成１８年　８月１日現在</t>
  </si>
  <si>
    <t>平成１８年　９月１日現在</t>
  </si>
  <si>
    <t>平成１８年１１月１日現在</t>
  </si>
  <si>
    <t>平成１８年１２月１日現在</t>
  </si>
  <si>
    <t>平成１９年　１月１日現在</t>
  </si>
  <si>
    <t>平成１９年　２月１日現在</t>
  </si>
  <si>
    <t>平成１９年　３月１日現在</t>
  </si>
  <si>
    <t>平成１９年　４月１日現在</t>
  </si>
  <si>
    <t>平成１９年　５月１日現在</t>
  </si>
  <si>
    <t>平成１９年　６月１日現在</t>
  </si>
  <si>
    <t>平成１９年　７月１日現在</t>
  </si>
  <si>
    <t>平成１９年　８月１日現在</t>
  </si>
  <si>
    <t>平成１９年　９月１日現在</t>
  </si>
  <si>
    <t>平成１９年１０月１日現在</t>
  </si>
  <si>
    <t>平成１９年１１月１日現在</t>
  </si>
  <si>
    <t>平成１９年１２月１日現在</t>
  </si>
  <si>
    <t>平成２０年　１月１日現在</t>
  </si>
  <si>
    <t>平成２０年　２月１日現在</t>
  </si>
  <si>
    <t>平成２０年　３月１日現在</t>
  </si>
  <si>
    <t>平成２１年度</t>
  </si>
  <si>
    <t>平成２１年　４月１日現在</t>
  </si>
  <si>
    <t>平成２１年　５月１日現在</t>
  </si>
  <si>
    <t>平成２１年　６月１日現在</t>
  </si>
  <si>
    <t>平成２１年　７月１日現在</t>
  </si>
  <si>
    <t>平成２１年　８月１日現在</t>
  </si>
  <si>
    <t>平成２１年　９月１日現在</t>
  </si>
  <si>
    <t>平成２１年１０月１日現在</t>
  </si>
  <si>
    <t>平成２１年１１月１日現在</t>
  </si>
  <si>
    <t>平成２１年１２月１日現在</t>
  </si>
  <si>
    <t>平成２２年　１月１日現在</t>
  </si>
  <si>
    <t>平成２２年　２月１日現在</t>
  </si>
  <si>
    <t>平成２２年　３月１日現在</t>
  </si>
  <si>
    <t>平成２２年度</t>
  </si>
  <si>
    <t>平成２２年　４月１日現在</t>
  </si>
  <si>
    <t>平成２２年　５月１日現在</t>
  </si>
  <si>
    <t>平成２２年　６月１日現在</t>
  </si>
  <si>
    <t>平成２２年　７月１日現在</t>
  </si>
  <si>
    <t>平成２２年　８月１日現在</t>
  </si>
  <si>
    <t>平成２２年　９月１日現在</t>
  </si>
  <si>
    <t>平成２２年１０月１日現在</t>
  </si>
  <si>
    <t>平成２２年１１月１日現在</t>
  </si>
  <si>
    <t>平成２２年１２月１日現在</t>
  </si>
  <si>
    <t>平成２３年　１月１日現在</t>
  </si>
  <si>
    <t>平成２３年　２月１日現在</t>
  </si>
  <si>
    <t>平成２３年　３月１日現在</t>
  </si>
  <si>
    <t>平成２２年３月から平成２３年２月増減</t>
  </si>
  <si>
    <t>平成２１年３月から平成２２年２月増減</t>
  </si>
  <si>
    <t>平成２０年３月から平成２１年２月増減</t>
  </si>
  <si>
    <t>平成１９年３月から平成２０年２月増減</t>
  </si>
  <si>
    <t>平成１８年３月から平成１９年２月増減</t>
  </si>
  <si>
    <t>平成１７年３月から平成１８年２月増減</t>
  </si>
  <si>
    <t>平成１６年３月から平成１７年２月増減</t>
  </si>
  <si>
    <t>平成１５年３月から平成１６年２月増減</t>
  </si>
  <si>
    <t>平成２３年度</t>
  </si>
  <si>
    <t>平成２３年３月から平成２４年２月増減</t>
  </si>
  <si>
    <t>平成２３年　４月１日現在</t>
  </si>
  <si>
    <t>平成２３年　５月１日現在</t>
  </si>
  <si>
    <t>平成２３年　６月１日現在</t>
  </si>
  <si>
    <t>平成２３年　７月１日現在</t>
  </si>
  <si>
    <t>平成２３年　８月１日現在</t>
  </si>
  <si>
    <t>平成２３年　９月１日現在</t>
  </si>
  <si>
    <t>平成２３年１０月１日現在</t>
  </si>
  <si>
    <t>平成２３年１１月１日現在</t>
  </si>
  <si>
    <t>平成２３年１２月１日現在</t>
  </si>
  <si>
    <t>平成２４年　１月１日現在</t>
  </si>
  <si>
    <t>平成２４年　２月１日現在</t>
  </si>
  <si>
    <t>平成２４年　３月１日現在</t>
  </si>
  <si>
    <t>平成２２年</t>
  </si>
  <si>
    <t>平成２４年度</t>
  </si>
  <si>
    <t>平成２４年　４月１日現在</t>
  </si>
  <si>
    <t>平成２４年　５月１日現在</t>
  </si>
  <si>
    <t>平成２４年　６月１日現在</t>
  </si>
  <si>
    <t>平成２４年　７月１日現在</t>
  </si>
  <si>
    <t>平成２４年　８月１日現在</t>
  </si>
  <si>
    <t>平成２４年　９月１日現在</t>
  </si>
  <si>
    <t>平成２４年１０月１日現在</t>
  </si>
  <si>
    <t>平成２４年１１月１日現在</t>
  </si>
  <si>
    <t>平成２４年１２月１日現在</t>
  </si>
  <si>
    <t>平成２５年　１月１日現在</t>
  </si>
  <si>
    <t>平成２５年　２月１日現在</t>
  </si>
  <si>
    <t>平成２５年　３月１日現在</t>
  </si>
  <si>
    <t>平成２４年３月から平成２５年２月増減</t>
  </si>
  <si>
    <t>年</t>
  </si>
  <si>
    <t>月</t>
  </si>
  <si>
    <t>総数</t>
  </si>
  <si>
    <t>世帯</t>
  </si>
  <si>
    <t>日本人人口</t>
  </si>
  <si>
    <t>外国人人口</t>
  </si>
  <si>
    <t>住民基本台帳人口</t>
  </si>
  <si>
    <t>7月</t>
  </si>
  <si>
    <t>8月</t>
  </si>
  <si>
    <t>8月</t>
  </si>
  <si>
    <t>9月</t>
  </si>
  <si>
    <t>10月</t>
  </si>
  <si>
    <t>11月</t>
  </si>
  <si>
    <t>12月</t>
  </si>
  <si>
    <t>平成24年</t>
  </si>
  <si>
    <t>9月</t>
  </si>
  <si>
    <t>1月</t>
  </si>
  <si>
    <t>2月</t>
  </si>
  <si>
    <t>3月</t>
  </si>
  <si>
    <t>4月</t>
  </si>
  <si>
    <t>5月</t>
  </si>
  <si>
    <t>6月</t>
  </si>
  <si>
    <t>平成25年</t>
  </si>
  <si>
    <t>平成21年7月15日に住民基本台帳法の一部が改正され、平成24年7月9日から外国人住民を住民基本台帳法の適用対象者に加えました。そのため、別紙のとおり標記を変更しました。</t>
  </si>
  <si>
    <t>平成24年7月9日施行以降の人口と世帯集計表</t>
  </si>
  <si>
    <t>毎月1日現在</t>
  </si>
  <si>
    <t>平成26年</t>
  </si>
  <si>
    <t>平成27年</t>
  </si>
  <si>
    <t>平成28年</t>
  </si>
  <si>
    <t>平成２９年</t>
  </si>
  <si>
    <t>1月</t>
  </si>
  <si>
    <t>平成２７年</t>
  </si>
  <si>
    <t>―</t>
  </si>
  <si>
    <t>※平成１７年より、総数に分類不能の産業を含んでいます。</t>
  </si>
  <si>
    <t>平成３０年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</si>
</sst>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△ &quot;0.0"/>
    <numFmt numFmtId="178" formatCode="mmm\-yyyy"/>
    <numFmt numFmtId="179" formatCode="[$-411]g/&quot;人&quot;"/>
    <numFmt numFmtId="180" formatCode="0&quot;人&quot;"/>
    <numFmt numFmtId="181" formatCode="#,##0;[Red]\-#,##0&quot;人&quot;"/>
    <numFmt numFmtId="182" formatCode="#,##0.00&quot;人&quot;"/>
    <numFmt numFmtId="183" formatCode="#,##0.0&quot;人&quot;"/>
    <numFmt numFmtId="184" formatCode="#,##0&quot;人&quot;"/>
    <numFmt numFmtId="185" formatCode="#,##0.0;[Red]\-#,##0.0"/>
    <numFmt numFmtId="186" formatCode="#,##0.000;[Red]\-#,##0.000"/>
    <numFmt numFmtId="187" formatCode="0;&quot;△ &quot;0"/>
    <numFmt numFmtId="188" formatCode="#,##0&quot;m&quot;"/>
    <numFmt numFmtId="189" formatCode="#,##0&quot;㎡&quot;"/>
    <numFmt numFmtId="190" formatCode="#,##0&quot;床&quot;"/>
    <numFmt numFmtId="191" formatCode="#,##0&quot;ha&quot;"/>
    <numFmt numFmtId="192" formatCode="#,##0.0&quot;m&quot;"/>
    <numFmt numFmtId="193" formatCode="#,##0;&quot;△ &quot;#,##0"/>
    <numFmt numFmtId="194" formatCode="#,##0_ "/>
    <numFmt numFmtId="195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8" fontId="2" fillId="0" borderId="10" xfId="48" applyFont="1" applyBorder="1" applyAlignment="1">
      <alignment/>
    </xf>
    <xf numFmtId="177" fontId="2" fillId="0" borderId="10" xfId="42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4" fontId="2" fillId="0" borderId="10" xfId="48" applyNumberFormat="1" applyFont="1" applyBorder="1" applyAlignment="1">
      <alignment/>
    </xf>
    <xf numFmtId="176" fontId="2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193" fontId="0" fillId="0" borderId="10" xfId="48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 horizontal="right"/>
    </xf>
    <xf numFmtId="193" fontId="0" fillId="0" borderId="0" xfId="48" applyNumberFormat="1" applyFont="1" applyBorder="1" applyAlignment="1">
      <alignment horizontal="right"/>
    </xf>
    <xf numFmtId="187" fontId="0" fillId="0" borderId="10" xfId="48" applyNumberFormat="1" applyFont="1" applyBorder="1" applyAlignment="1">
      <alignment horizontal="center" vertical="center" wrapText="1"/>
    </xf>
    <xf numFmtId="187" fontId="0" fillId="0" borderId="10" xfId="0" applyNumberFormat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187" fontId="0" fillId="0" borderId="0" xfId="0" applyNumberFormat="1" applyAlignment="1">
      <alignment horizontal="right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right"/>
    </xf>
    <xf numFmtId="38" fontId="0" fillId="33" borderId="10" xfId="48" applyFont="1" applyFill="1" applyBorder="1" applyAlignment="1" quotePrefix="1">
      <alignment horizontal="center"/>
    </xf>
    <xf numFmtId="187" fontId="0" fillId="33" borderId="10" xfId="48" applyNumberFormat="1" applyFont="1" applyFill="1" applyBorder="1" applyAlignment="1" quotePrefix="1">
      <alignment horizontal="right"/>
    </xf>
    <xf numFmtId="193" fontId="0" fillId="0" borderId="10" xfId="48" applyNumberFormat="1" applyFont="1" applyFill="1" applyBorder="1" applyAlignment="1">
      <alignment horizontal="right"/>
    </xf>
    <xf numFmtId="0" fontId="4" fillId="12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12" borderId="0" xfId="48" applyFont="1" applyFill="1" applyBorder="1" applyAlignment="1">
      <alignment/>
    </xf>
    <xf numFmtId="38" fontId="4" fillId="0" borderId="0" xfId="48" applyFont="1" applyBorder="1" applyAlignment="1">
      <alignment/>
    </xf>
    <xf numFmtId="38" fontId="4" fillId="12" borderId="13" xfId="48" applyFont="1" applyFill="1" applyBorder="1" applyAlignment="1">
      <alignment/>
    </xf>
    <xf numFmtId="38" fontId="4" fillId="12" borderId="18" xfId="48" applyFont="1" applyFill="1" applyBorder="1" applyAlignment="1">
      <alignment/>
    </xf>
    <xf numFmtId="38" fontId="4" fillId="12" borderId="14" xfId="48" applyFont="1" applyFill="1" applyBorder="1" applyAlignment="1">
      <alignment/>
    </xf>
    <xf numFmtId="38" fontId="4" fillId="0" borderId="19" xfId="48" applyFont="1" applyBorder="1" applyAlignment="1">
      <alignment/>
    </xf>
    <xf numFmtId="38" fontId="4" fillId="12" borderId="11" xfId="48" applyFont="1" applyFill="1" applyBorder="1" applyAlignment="1">
      <alignment/>
    </xf>
    <xf numFmtId="38" fontId="4" fillId="12" borderId="19" xfId="48" applyFont="1" applyFill="1" applyBorder="1" applyAlignment="1">
      <alignment/>
    </xf>
    <xf numFmtId="38" fontId="4" fillId="12" borderId="20" xfId="48" applyFont="1" applyFill="1" applyBorder="1" applyAlignment="1">
      <alignment/>
    </xf>
    <xf numFmtId="38" fontId="4" fillId="12" borderId="21" xfId="48" applyFont="1" applyFill="1" applyBorder="1" applyAlignment="1">
      <alignment/>
    </xf>
    <xf numFmtId="38" fontId="4" fillId="12" borderId="15" xfId="48" applyFont="1" applyFill="1" applyBorder="1" applyAlignment="1">
      <alignment/>
    </xf>
    <xf numFmtId="38" fontId="4" fillId="0" borderId="13" xfId="48" applyFont="1" applyBorder="1" applyAlignment="1">
      <alignment/>
    </xf>
    <xf numFmtId="38" fontId="4" fillId="0" borderId="18" xfId="48" applyFont="1" applyBorder="1" applyAlignment="1">
      <alignment/>
    </xf>
    <xf numFmtId="38" fontId="4" fillId="0" borderId="14" xfId="48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 vertic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0" fontId="4" fillId="1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8" applyFont="1" applyBorder="1" applyAlignment="1">
      <alignment/>
    </xf>
    <xf numFmtId="0" fontId="4" fillId="12" borderId="0" xfId="0" applyFont="1" applyFill="1" applyBorder="1" applyAlignment="1">
      <alignment/>
    </xf>
    <xf numFmtId="0" fontId="4" fillId="12" borderId="19" xfId="0" applyFont="1" applyFill="1" applyBorder="1" applyAlignment="1">
      <alignment/>
    </xf>
    <xf numFmtId="0" fontId="4" fillId="12" borderId="11" xfId="0" applyFont="1" applyFill="1" applyBorder="1" applyAlignment="1">
      <alignment/>
    </xf>
    <xf numFmtId="38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12" borderId="21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4" fillId="12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177" fontId="2" fillId="0" borderId="17" xfId="42" applyNumberFormat="1" applyFont="1" applyBorder="1" applyAlignment="1">
      <alignment horizontal="right" vertical="center"/>
    </xf>
    <xf numFmtId="177" fontId="2" fillId="0" borderId="22" xfId="42" applyNumberFormat="1" applyFont="1" applyBorder="1" applyAlignment="1">
      <alignment horizontal="right" vertical="center"/>
    </xf>
    <xf numFmtId="177" fontId="2" fillId="0" borderId="23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76" fontId="2" fillId="0" borderId="17" xfId="42" applyNumberFormat="1" applyFont="1" applyBorder="1" applyAlignment="1">
      <alignment horizontal="right" vertical="center"/>
    </xf>
    <xf numFmtId="176" fontId="2" fillId="0" borderId="22" xfId="42" applyNumberFormat="1" applyFont="1" applyBorder="1" applyAlignment="1">
      <alignment horizontal="right" vertical="center"/>
    </xf>
    <xf numFmtId="176" fontId="2" fillId="0" borderId="23" xfId="42" applyNumberFormat="1" applyFont="1" applyBorder="1" applyAlignment="1">
      <alignment horizontal="right" vertical="center"/>
    </xf>
    <xf numFmtId="184" fontId="2" fillId="0" borderId="17" xfId="48" applyNumberFormat="1" applyFont="1" applyBorder="1" applyAlignment="1">
      <alignment horizontal="right" vertical="center"/>
    </xf>
    <xf numFmtId="184" fontId="2" fillId="0" borderId="22" xfId="48" applyNumberFormat="1" applyFont="1" applyBorder="1" applyAlignment="1">
      <alignment horizontal="right" vertical="center"/>
    </xf>
    <xf numFmtId="184" fontId="2" fillId="0" borderId="23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12" borderId="19" xfId="0" applyFont="1" applyFill="1" applyBorder="1" applyAlignment="1">
      <alignment horizontal="right"/>
    </xf>
    <xf numFmtId="0" fontId="4" fillId="12" borderId="15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12" borderId="0" xfId="0" applyFont="1" applyFill="1" applyBorder="1" applyAlignment="1">
      <alignment horizontal="right"/>
    </xf>
    <xf numFmtId="0" fontId="4" fillId="12" borderId="21" xfId="0" applyFont="1" applyFill="1" applyBorder="1" applyAlignment="1">
      <alignment horizontal="right"/>
    </xf>
    <xf numFmtId="0" fontId="4" fillId="12" borderId="11" xfId="0" applyFont="1" applyFill="1" applyBorder="1" applyAlignment="1">
      <alignment horizontal="right"/>
    </xf>
    <xf numFmtId="0" fontId="4" fillId="12" borderId="2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12" borderId="14" xfId="0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97"/>
  <sheetViews>
    <sheetView showZeros="0" zoomScalePageLayoutView="0" workbookViewId="0" topLeftCell="A1">
      <selection activeCell="R65" sqref="R65"/>
    </sheetView>
  </sheetViews>
  <sheetFormatPr defaultColWidth="9.00390625" defaultRowHeight="13.5"/>
  <cols>
    <col min="1" max="1" width="11.625" style="0" bestFit="1" customWidth="1"/>
    <col min="2" max="2" width="22.00390625" style="0" bestFit="1" customWidth="1"/>
    <col min="6" max="6" width="9.375" style="0" bestFit="1" customWidth="1"/>
    <col min="8" max="8" width="9.00390625" style="28" customWidth="1"/>
    <col min="9" max="9" width="2.125" style="0" customWidth="1"/>
    <col min="10" max="10" width="11.625" style="0" bestFit="1" customWidth="1"/>
    <col min="11" max="11" width="21.75390625" style="0" bestFit="1" customWidth="1"/>
  </cols>
  <sheetData>
    <row r="1" spans="1:8" ht="18.75">
      <c r="A1" s="80" t="s">
        <v>41</v>
      </c>
      <c r="B1" s="80"/>
      <c r="C1" s="80"/>
      <c r="D1" s="80"/>
      <c r="E1" s="80"/>
      <c r="F1" s="80"/>
      <c r="G1" s="80"/>
      <c r="H1" s="80"/>
    </row>
    <row r="2" spans="1:17" ht="13.5">
      <c r="A2" s="73" t="s">
        <v>59</v>
      </c>
      <c r="B2" s="74" t="s">
        <v>56</v>
      </c>
      <c r="C2" s="79" t="s">
        <v>58</v>
      </c>
      <c r="D2" s="79"/>
      <c r="E2" s="79"/>
      <c r="F2" s="79"/>
      <c r="G2" s="77" t="s">
        <v>62</v>
      </c>
      <c r="H2" s="78"/>
      <c r="J2" s="73" t="s">
        <v>59</v>
      </c>
      <c r="K2" s="74" t="s">
        <v>56</v>
      </c>
      <c r="L2" s="79" t="s">
        <v>58</v>
      </c>
      <c r="M2" s="79"/>
      <c r="N2" s="79"/>
      <c r="O2" s="79"/>
      <c r="P2" s="77" t="s">
        <v>62</v>
      </c>
      <c r="Q2" s="78"/>
    </row>
    <row r="3" spans="1:17" ht="27">
      <c r="A3" s="73"/>
      <c r="B3" s="74"/>
      <c r="C3" s="18" t="s">
        <v>23</v>
      </c>
      <c r="D3" s="18" t="s">
        <v>24</v>
      </c>
      <c r="E3" s="18" t="s">
        <v>11</v>
      </c>
      <c r="F3" s="17" t="s">
        <v>61</v>
      </c>
      <c r="G3" s="19" t="s">
        <v>42</v>
      </c>
      <c r="H3" s="25" t="s">
        <v>61</v>
      </c>
      <c r="J3" s="73"/>
      <c r="K3" s="74"/>
      <c r="L3" s="18" t="s">
        <v>23</v>
      </c>
      <c r="M3" s="18" t="s">
        <v>24</v>
      </c>
      <c r="N3" s="18" t="s">
        <v>11</v>
      </c>
      <c r="O3" s="17" t="s">
        <v>61</v>
      </c>
      <c r="P3" s="19" t="s">
        <v>42</v>
      </c>
      <c r="Q3" s="25" t="s">
        <v>61</v>
      </c>
    </row>
    <row r="4" spans="1:17" ht="15" customHeight="1">
      <c r="A4" s="29" t="s">
        <v>60</v>
      </c>
      <c r="B4" s="30" t="s">
        <v>46</v>
      </c>
      <c r="C4" s="31">
        <v>5234</v>
      </c>
      <c r="D4" s="31">
        <v>5437</v>
      </c>
      <c r="E4" s="31">
        <f>C4+D4</f>
        <v>10671</v>
      </c>
      <c r="F4" s="32" t="s">
        <v>63</v>
      </c>
      <c r="G4" s="31">
        <v>3424</v>
      </c>
      <c r="H4" s="33" t="s">
        <v>63</v>
      </c>
      <c r="J4" s="76" t="s">
        <v>132</v>
      </c>
      <c r="K4" s="15" t="s">
        <v>133</v>
      </c>
      <c r="L4" s="16">
        <v>4714</v>
      </c>
      <c r="M4" s="16">
        <v>4897</v>
      </c>
      <c r="N4" s="16">
        <f aca="true" t="shared" si="0" ref="N4:N15">L4+M4</f>
        <v>9611</v>
      </c>
      <c r="O4" s="20">
        <f>N4-E96</f>
        <v>-55</v>
      </c>
      <c r="P4" s="16">
        <v>3363</v>
      </c>
      <c r="Q4" s="26">
        <f>IF(P4&lt;&gt;"",(IF(P4-G96=0,"0",P4-G96)),"")</f>
        <v>-9</v>
      </c>
    </row>
    <row r="5" spans="1:17" ht="15" customHeight="1">
      <c r="A5" s="76" t="s">
        <v>57</v>
      </c>
      <c r="B5" s="15" t="s">
        <v>47</v>
      </c>
      <c r="C5" s="16">
        <v>5220</v>
      </c>
      <c r="D5" s="16">
        <v>5432</v>
      </c>
      <c r="E5" s="16">
        <f aca="true" t="shared" si="1" ref="E5:E16">C5+D5</f>
        <v>10652</v>
      </c>
      <c r="F5" s="20">
        <f>E5-E4</f>
        <v>-19</v>
      </c>
      <c r="G5" s="16">
        <v>3428</v>
      </c>
      <c r="H5" s="26">
        <f>G5-G4</f>
        <v>4</v>
      </c>
      <c r="J5" s="76"/>
      <c r="K5" s="15" t="s">
        <v>134</v>
      </c>
      <c r="L5" s="16">
        <v>4704</v>
      </c>
      <c r="M5" s="16">
        <v>4886</v>
      </c>
      <c r="N5" s="16">
        <f t="shared" si="0"/>
        <v>9590</v>
      </c>
      <c r="O5" s="26">
        <f>IF(L5&lt;&gt;"",(IF(N5-N4=0,"0",N5-N4)),"")</f>
        <v>-21</v>
      </c>
      <c r="P5" s="16">
        <v>3362</v>
      </c>
      <c r="Q5" s="26">
        <f>IF(P5&lt;&gt;"",(IF(P5-P4=0,"0",P5-P4)),"")</f>
        <v>-1</v>
      </c>
    </row>
    <row r="6" spans="1:17" ht="15" customHeight="1">
      <c r="A6" s="76"/>
      <c r="B6" s="15" t="s">
        <v>48</v>
      </c>
      <c r="C6" s="16">
        <v>5203</v>
      </c>
      <c r="D6" s="16">
        <v>5425</v>
      </c>
      <c r="E6" s="16">
        <f t="shared" si="1"/>
        <v>10628</v>
      </c>
      <c r="F6" s="20">
        <f aca="true" t="shared" si="2" ref="F6:F16">E6-E5</f>
        <v>-24</v>
      </c>
      <c r="G6" s="16">
        <v>3428</v>
      </c>
      <c r="H6" s="26" t="str">
        <f>IF(E6&lt;&gt;"",(IF(G6-G5=0,"0",G6-G5)),"")</f>
        <v>0</v>
      </c>
      <c r="J6" s="76"/>
      <c r="K6" s="15" t="s">
        <v>135</v>
      </c>
      <c r="L6" s="16">
        <v>4700</v>
      </c>
      <c r="M6" s="16">
        <v>4893</v>
      </c>
      <c r="N6" s="16">
        <f t="shared" si="0"/>
        <v>9593</v>
      </c>
      <c r="O6" s="26">
        <f aca="true" t="shared" si="3" ref="O6:O15">IF(L6&lt;&gt;"",(IF(N6-N5=0,"0",N6-N5)),"")</f>
        <v>3</v>
      </c>
      <c r="P6" s="16">
        <v>3364</v>
      </c>
      <c r="Q6" s="26">
        <f>IF(P6&lt;&gt;"",(IF(P6-P5=0,"0",P6-P5)),"")</f>
        <v>2</v>
      </c>
    </row>
    <row r="7" spans="1:17" ht="15" customHeight="1">
      <c r="A7" s="76"/>
      <c r="B7" s="15" t="s">
        <v>49</v>
      </c>
      <c r="C7" s="16">
        <v>5202</v>
      </c>
      <c r="D7" s="16">
        <v>5427</v>
      </c>
      <c r="E7" s="16">
        <f t="shared" si="1"/>
        <v>10629</v>
      </c>
      <c r="F7" s="20">
        <f t="shared" si="2"/>
        <v>1</v>
      </c>
      <c r="G7" s="16">
        <v>3434</v>
      </c>
      <c r="H7" s="26">
        <f aca="true" t="shared" si="4" ref="H7:H16">G7-G6</f>
        <v>6</v>
      </c>
      <c r="J7" s="76"/>
      <c r="K7" s="15" t="s">
        <v>136</v>
      </c>
      <c r="L7" s="16">
        <v>4690</v>
      </c>
      <c r="M7" s="16">
        <v>4884</v>
      </c>
      <c r="N7" s="16">
        <f t="shared" si="0"/>
        <v>9574</v>
      </c>
      <c r="O7" s="26">
        <f t="shared" si="3"/>
        <v>-19</v>
      </c>
      <c r="P7" s="16">
        <v>3363</v>
      </c>
      <c r="Q7" s="26">
        <f aca="true" t="shared" si="5" ref="Q7:Q15">IF(P7&lt;&gt;"",(IF(P7-P6=0,"0",P7-P6)),"")</f>
        <v>-1</v>
      </c>
    </row>
    <row r="8" spans="1:17" ht="15" customHeight="1">
      <c r="A8" s="76"/>
      <c r="B8" s="15" t="s">
        <v>50</v>
      </c>
      <c r="C8" s="16">
        <v>5195</v>
      </c>
      <c r="D8" s="16">
        <v>5428</v>
      </c>
      <c r="E8" s="16">
        <f t="shared" si="1"/>
        <v>10623</v>
      </c>
      <c r="F8" s="20">
        <f t="shared" si="2"/>
        <v>-6</v>
      </c>
      <c r="G8" s="16">
        <v>3434</v>
      </c>
      <c r="H8" s="26" t="str">
        <f>IF(E8&lt;&gt;"",(IF(G8-G7=0,"0",G8-G7)),"")</f>
        <v>0</v>
      </c>
      <c r="J8" s="76"/>
      <c r="K8" s="15" t="s">
        <v>137</v>
      </c>
      <c r="L8" s="16">
        <v>4681</v>
      </c>
      <c r="M8" s="16">
        <v>4876</v>
      </c>
      <c r="N8" s="16">
        <f t="shared" si="0"/>
        <v>9557</v>
      </c>
      <c r="O8" s="26">
        <f t="shared" si="3"/>
        <v>-17</v>
      </c>
      <c r="P8" s="16">
        <v>3363</v>
      </c>
      <c r="Q8" s="26" t="str">
        <f t="shared" si="5"/>
        <v>0</v>
      </c>
    </row>
    <row r="9" spans="1:17" ht="15" customHeight="1">
      <c r="A9" s="76"/>
      <c r="B9" s="15" t="s">
        <v>51</v>
      </c>
      <c r="C9" s="16">
        <v>5188</v>
      </c>
      <c r="D9" s="16">
        <v>5420</v>
      </c>
      <c r="E9" s="16">
        <f t="shared" si="1"/>
        <v>10608</v>
      </c>
      <c r="F9" s="20">
        <f t="shared" si="2"/>
        <v>-15</v>
      </c>
      <c r="G9" s="16">
        <v>3430</v>
      </c>
      <c r="H9" s="26">
        <f t="shared" si="4"/>
        <v>-4</v>
      </c>
      <c r="J9" s="76"/>
      <c r="K9" s="15" t="s">
        <v>138</v>
      </c>
      <c r="L9" s="16">
        <v>4673</v>
      </c>
      <c r="M9" s="16">
        <v>4863</v>
      </c>
      <c r="N9" s="16">
        <f t="shared" si="0"/>
        <v>9536</v>
      </c>
      <c r="O9" s="26">
        <f t="shared" si="3"/>
        <v>-21</v>
      </c>
      <c r="P9" s="16">
        <v>3358</v>
      </c>
      <c r="Q9" s="26">
        <f t="shared" si="5"/>
        <v>-5</v>
      </c>
    </row>
    <row r="10" spans="1:17" ht="15" customHeight="1">
      <c r="A10" s="76"/>
      <c r="B10" s="15" t="s">
        <v>52</v>
      </c>
      <c r="C10" s="16">
        <v>5192</v>
      </c>
      <c r="D10" s="16">
        <v>5416</v>
      </c>
      <c r="E10" s="16">
        <f t="shared" si="1"/>
        <v>10608</v>
      </c>
      <c r="F10" s="26" t="str">
        <f>IF(C10&lt;&gt;"",(IF(E10-E9=0,"0",E10-E9)),"")</f>
        <v>0</v>
      </c>
      <c r="G10" s="16">
        <v>3428</v>
      </c>
      <c r="H10" s="26">
        <f t="shared" si="4"/>
        <v>-2</v>
      </c>
      <c r="J10" s="76"/>
      <c r="K10" s="15" t="s">
        <v>139</v>
      </c>
      <c r="L10" s="16">
        <v>4671</v>
      </c>
      <c r="M10" s="16">
        <v>4854</v>
      </c>
      <c r="N10" s="16">
        <f t="shared" si="0"/>
        <v>9525</v>
      </c>
      <c r="O10" s="26">
        <f t="shared" si="3"/>
        <v>-11</v>
      </c>
      <c r="P10" s="16">
        <v>3360</v>
      </c>
      <c r="Q10" s="26">
        <f t="shared" si="5"/>
        <v>2</v>
      </c>
    </row>
    <row r="11" spans="1:17" ht="15" customHeight="1">
      <c r="A11" s="76"/>
      <c r="B11" s="15" t="s">
        <v>43</v>
      </c>
      <c r="C11" s="16">
        <v>5198</v>
      </c>
      <c r="D11" s="16">
        <v>5413</v>
      </c>
      <c r="E11" s="16">
        <f t="shared" si="1"/>
        <v>10611</v>
      </c>
      <c r="F11" s="20">
        <f t="shared" si="2"/>
        <v>3</v>
      </c>
      <c r="G11" s="16">
        <v>3434</v>
      </c>
      <c r="H11" s="26">
        <f t="shared" si="4"/>
        <v>6</v>
      </c>
      <c r="J11" s="76"/>
      <c r="K11" s="15" t="s">
        <v>140</v>
      </c>
      <c r="L11" s="16">
        <v>4667</v>
      </c>
      <c r="M11" s="16">
        <v>4850</v>
      </c>
      <c r="N11" s="16">
        <f t="shared" si="0"/>
        <v>9517</v>
      </c>
      <c r="O11" s="26">
        <f t="shared" si="3"/>
        <v>-8</v>
      </c>
      <c r="P11" s="16">
        <v>3359</v>
      </c>
      <c r="Q11" s="26">
        <f t="shared" si="5"/>
        <v>-1</v>
      </c>
    </row>
    <row r="12" spans="1:17" ht="15" customHeight="1">
      <c r="A12" s="76"/>
      <c r="B12" s="15" t="s">
        <v>44</v>
      </c>
      <c r="C12" s="16">
        <v>5194</v>
      </c>
      <c r="D12" s="16">
        <v>5409</v>
      </c>
      <c r="E12" s="16">
        <f t="shared" si="1"/>
        <v>10603</v>
      </c>
      <c r="F12" s="20">
        <f t="shared" si="2"/>
        <v>-8</v>
      </c>
      <c r="G12" s="16">
        <v>3428</v>
      </c>
      <c r="H12" s="26">
        <f t="shared" si="4"/>
        <v>-6</v>
      </c>
      <c r="J12" s="76"/>
      <c r="K12" s="15" t="s">
        <v>141</v>
      </c>
      <c r="L12" s="16">
        <v>4661</v>
      </c>
      <c r="M12" s="16">
        <v>4846</v>
      </c>
      <c r="N12" s="16">
        <f t="shared" si="0"/>
        <v>9507</v>
      </c>
      <c r="O12" s="26">
        <f t="shared" si="3"/>
        <v>-10</v>
      </c>
      <c r="P12" s="16">
        <v>3354</v>
      </c>
      <c r="Q12" s="26">
        <f t="shared" si="5"/>
        <v>-5</v>
      </c>
    </row>
    <row r="13" spans="1:17" ht="15" customHeight="1">
      <c r="A13" s="76"/>
      <c r="B13" s="15" t="s">
        <v>45</v>
      </c>
      <c r="C13" s="16">
        <v>5194</v>
      </c>
      <c r="D13" s="16">
        <v>5412</v>
      </c>
      <c r="E13" s="16">
        <f t="shared" si="1"/>
        <v>10606</v>
      </c>
      <c r="F13" s="20">
        <f t="shared" si="2"/>
        <v>3</v>
      </c>
      <c r="G13" s="16">
        <v>3429</v>
      </c>
      <c r="H13" s="26">
        <f t="shared" si="4"/>
        <v>1</v>
      </c>
      <c r="J13" s="76"/>
      <c r="K13" s="15" t="s">
        <v>142</v>
      </c>
      <c r="L13" s="16">
        <v>4653</v>
      </c>
      <c r="M13" s="16">
        <v>4846</v>
      </c>
      <c r="N13" s="16">
        <f t="shared" si="0"/>
        <v>9499</v>
      </c>
      <c r="O13" s="26">
        <f t="shared" si="3"/>
        <v>-8</v>
      </c>
      <c r="P13" s="16">
        <v>3354</v>
      </c>
      <c r="Q13" s="26" t="str">
        <f t="shared" si="5"/>
        <v>0</v>
      </c>
    </row>
    <row r="14" spans="1:17" ht="15" customHeight="1">
      <c r="A14" s="76"/>
      <c r="B14" s="15" t="s">
        <v>53</v>
      </c>
      <c r="C14" s="16">
        <v>5182</v>
      </c>
      <c r="D14" s="16">
        <v>5411</v>
      </c>
      <c r="E14" s="16">
        <f t="shared" si="1"/>
        <v>10593</v>
      </c>
      <c r="F14" s="20">
        <f t="shared" si="2"/>
        <v>-13</v>
      </c>
      <c r="G14" s="16">
        <v>3427</v>
      </c>
      <c r="H14" s="26">
        <f t="shared" si="4"/>
        <v>-2</v>
      </c>
      <c r="J14" s="76"/>
      <c r="K14" s="15" t="s">
        <v>143</v>
      </c>
      <c r="L14" s="16">
        <v>4638</v>
      </c>
      <c r="M14" s="16">
        <v>4835</v>
      </c>
      <c r="N14" s="16">
        <f t="shared" si="0"/>
        <v>9473</v>
      </c>
      <c r="O14" s="26">
        <f t="shared" si="3"/>
        <v>-26</v>
      </c>
      <c r="P14" s="16">
        <v>3355</v>
      </c>
      <c r="Q14" s="26">
        <f t="shared" si="5"/>
        <v>1</v>
      </c>
    </row>
    <row r="15" spans="1:17" ht="15" customHeight="1">
      <c r="A15" s="76"/>
      <c r="B15" s="15" t="s">
        <v>54</v>
      </c>
      <c r="C15" s="16">
        <v>5189</v>
      </c>
      <c r="D15" s="16">
        <v>5403</v>
      </c>
      <c r="E15" s="16">
        <f t="shared" si="1"/>
        <v>10592</v>
      </c>
      <c r="F15" s="20">
        <f t="shared" si="2"/>
        <v>-1</v>
      </c>
      <c r="G15" s="16">
        <v>3429</v>
      </c>
      <c r="H15" s="26">
        <f t="shared" si="4"/>
        <v>2</v>
      </c>
      <c r="J15" s="76"/>
      <c r="K15" s="15" t="s">
        <v>144</v>
      </c>
      <c r="L15" s="16">
        <v>4624</v>
      </c>
      <c r="M15" s="16">
        <v>4826</v>
      </c>
      <c r="N15" s="16">
        <f t="shared" si="0"/>
        <v>9450</v>
      </c>
      <c r="O15" s="26">
        <f t="shared" si="3"/>
        <v>-23</v>
      </c>
      <c r="P15" s="16">
        <v>3347</v>
      </c>
      <c r="Q15" s="26">
        <f t="shared" si="5"/>
        <v>-8</v>
      </c>
    </row>
    <row r="16" spans="1:17" ht="15" customHeight="1">
      <c r="A16" s="76"/>
      <c r="B16" s="15" t="s">
        <v>55</v>
      </c>
      <c r="C16" s="16">
        <v>5187</v>
      </c>
      <c r="D16" s="16">
        <v>5400</v>
      </c>
      <c r="E16" s="16">
        <f t="shared" si="1"/>
        <v>10587</v>
      </c>
      <c r="F16" s="20">
        <f t="shared" si="2"/>
        <v>-5</v>
      </c>
      <c r="G16" s="16">
        <v>3426</v>
      </c>
      <c r="H16" s="26">
        <f t="shared" si="4"/>
        <v>-3</v>
      </c>
      <c r="J16" s="73" t="s">
        <v>159</v>
      </c>
      <c r="K16" s="75"/>
      <c r="L16" s="20">
        <f>L15-L4</f>
        <v>-90</v>
      </c>
      <c r="M16" s="20">
        <f>M15-M4</f>
        <v>-71</v>
      </c>
      <c r="N16" s="20">
        <f>N15-E96</f>
        <v>-216</v>
      </c>
      <c r="O16" s="20">
        <f>SUM(O4:O15)</f>
        <v>-216</v>
      </c>
      <c r="P16" s="20">
        <f>P15-G96</f>
        <v>-25</v>
      </c>
      <c r="Q16" s="20">
        <f>SUM(Q4:Q15)</f>
        <v>-25</v>
      </c>
    </row>
    <row r="17" spans="1:8" ht="15" customHeight="1">
      <c r="A17" s="73" t="s">
        <v>165</v>
      </c>
      <c r="B17" s="75"/>
      <c r="C17" s="20">
        <f>C16-C4</f>
        <v>-47</v>
      </c>
      <c r="D17" s="20">
        <f>D16-D4</f>
        <v>-37</v>
      </c>
      <c r="E17" s="20">
        <f>E16-E4</f>
        <v>-84</v>
      </c>
      <c r="F17" s="20">
        <f>SUM(F5:F16)</f>
        <v>-84</v>
      </c>
      <c r="G17" s="20">
        <f>G16-G4</f>
        <v>2</v>
      </c>
      <c r="H17" s="20">
        <f>SUM(H5:H16)</f>
        <v>2</v>
      </c>
    </row>
    <row r="18" spans="1:8" ht="15" customHeight="1">
      <c r="A18" s="21"/>
      <c r="B18" s="22"/>
      <c r="C18" s="23"/>
      <c r="D18" s="23"/>
      <c r="E18" s="23"/>
      <c r="F18" s="24"/>
      <c r="G18" s="23"/>
      <c r="H18" s="27"/>
    </row>
    <row r="19" spans="1:17" ht="13.5">
      <c r="A19" s="73" t="s">
        <v>59</v>
      </c>
      <c r="B19" s="74" t="s">
        <v>56</v>
      </c>
      <c r="C19" s="79" t="s">
        <v>58</v>
      </c>
      <c r="D19" s="79"/>
      <c r="E19" s="79"/>
      <c r="F19" s="79"/>
      <c r="G19" s="77" t="s">
        <v>62</v>
      </c>
      <c r="H19" s="78"/>
      <c r="J19" s="73" t="s">
        <v>59</v>
      </c>
      <c r="K19" s="74" t="s">
        <v>56</v>
      </c>
      <c r="L19" s="79" t="s">
        <v>58</v>
      </c>
      <c r="M19" s="79"/>
      <c r="N19" s="79"/>
      <c r="O19" s="79"/>
      <c r="P19" s="77" t="s">
        <v>62</v>
      </c>
      <c r="Q19" s="78"/>
    </row>
    <row r="20" spans="1:17" ht="27">
      <c r="A20" s="73"/>
      <c r="B20" s="74"/>
      <c r="C20" s="18" t="s">
        <v>23</v>
      </c>
      <c r="D20" s="18" t="s">
        <v>24</v>
      </c>
      <c r="E20" s="18" t="s">
        <v>11</v>
      </c>
      <c r="F20" s="17" t="s">
        <v>61</v>
      </c>
      <c r="G20" s="19" t="s">
        <v>42</v>
      </c>
      <c r="H20" s="25" t="s">
        <v>61</v>
      </c>
      <c r="J20" s="73"/>
      <c r="K20" s="74"/>
      <c r="L20" s="18" t="s">
        <v>23</v>
      </c>
      <c r="M20" s="18" t="s">
        <v>24</v>
      </c>
      <c r="N20" s="18" t="s">
        <v>11</v>
      </c>
      <c r="O20" s="17" t="s">
        <v>61</v>
      </c>
      <c r="P20" s="19" t="s">
        <v>42</v>
      </c>
      <c r="Q20" s="25" t="s">
        <v>61</v>
      </c>
    </row>
    <row r="21" spans="1:17" ht="15" customHeight="1">
      <c r="A21" s="76" t="s">
        <v>64</v>
      </c>
      <c r="B21" s="15" t="s">
        <v>65</v>
      </c>
      <c r="C21" s="16">
        <v>5180</v>
      </c>
      <c r="D21" s="16">
        <v>5367</v>
      </c>
      <c r="E21" s="16">
        <f aca="true" t="shared" si="6" ref="E21:E32">C21+D21</f>
        <v>10547</v>
      </c>
      <c r="F21" s="20">
        <f>E21-E16</f>
        <v>-40</v>
      </c>
      <c r="G21" s="16">
        <v>3425</v>
      </c>
      <c r="H21" s="26">
        <f>G21-G16</f>
        <v>-1</v>
      </c>
      <c r="J21" s="76" t="s">
        <v>145</v>
      </c>
      <c r="K21" s="15" t="s">
        <v>146</v>
      </c>
      <c r="L21" s="16">
        <v>4603</v>
      </c>
      <c r="M21" s="16">
        <v>4810</v>
      </c>
      <c r="N21" s="16">
        <f aca="true" t="shared" si="7" ref="N21:N32">L21+M21</f>
        <v>9413</v>
      </c>
      <c r="O21" s="20">
        <f>N21-N15</f>
        <v>-37</v>
      </c>
      <c r="P21" s="16">
        <v>3346</v>
      </c>
      <c r="Q21" s="26">
        <f>P21-P15</f>
        <v>-1</v>
      </c>
    </row>
    <row r="22" spans="1:17" ht="15" customHeight="1">
      <c r="A22" s="76"/>
      <c r="B22" s="15" t="s">
        <v>66</v>
      </c>
      <c r="C22" s="16">
        <v>5166</v>
      </c>
      <c r="D22" s="16">
        <v>5355</v>
      </c>
      <c r="E22" s="16">
        <f t="shared" si="6"/>
        <v>10521</v>
      </c>
      <c r="F22" s="20">
        <f aca="true" t="shared" si="8" ref="F22:F31">E22-E21</f>
        <v>-26</v>
      </c>
      <c r="G22" s="16">
        <v>3426</v>
      </c>
      <c r="H22" s="26">
        <f aca="true" t="shared" si="9" ref="H22:H30">G22-G21</f>
        <v>1</v>
      </c>
      <c r="J22" s="76"/>
      <c r="K22" s="15" t="s">
        <v>147</v>
      </c>
      <c r="L22" s="16">
        <v>4579</v>
      </c>
      <c r="M22" s="16">
        <v>4797</v>
      </c>
      <c r="N22" s="16">
        <f t="shared" si="7"/>
        <v>9376</v>
      </c>
      <c r="O22" s="26">
        <f>IF(L22&lt;&gt;"",(IF(N22-N21=0,"0",N22-N21)),"")</f>
        <v>-37</v>
      </c>
      <c r="P22" s="16">
        <v>3343</v>
      </c>
      <c r="Q22" s="26">
        <f>IF(P22&lt;&gt;"",(IF(P22-P21=0,"0",P22-P21)),"")</f>
        <v>-3</v>
      </c>
    </row>
    <row r="23" spans="1:17" ht="15" customHeight="1">
      <c r="A23" s="76"/>
      <c r="B23" s="15" t="s">
        <v>67</v>
      </c>
      <c r="C23" s="16">
        <v>5159</v>
      </c>
      <c r="D23" s="16">
        <v>5345</v>
      </c>
      <c r="E23" s="16">
        <f t="shared" si="6"/>
        <v>10504</v>
      </c>
      <c r="F23" s="20">
        <f t="shared" si="8"/>
        <v>-17</v>
      </c>
      <c r="G23" s="16">
        <v>3428</v>
      </c>
      <c r="H23" s="26">
        <f t="shared" si="9"/>
        <v>2</v>
      </c>
      <c r="J23" s="76"/>
      <c r="K23" s="15" t="s">
        <v>148</v>
      </c>
      <c r="L23" s="16">
        <v>4569</v>
      </c>
      <c r="M23" s="16">
        <v>4792</v>
      </c>
      <c r="N23" s="16">
        <f t="shared" si="7"/>
        <v>9361</v>
      </c>
      <c r="O23" s="26">
        <f aca="true" t="shared" si="10" ref="O23:O32">IF(L23&lt;&gt;"",(IF(N23-N22=0,"0",N23-N22)),"")</f>
        <v>-15</v>
      </c>
      <c r="P23" s="16">
        <v>3340</v>
      </c>
      <c r="Q23" s="26">
        <f>IF(P23&lt;&gt;"",(IF(P23-P22=0,"0",P23-P22)),"")</f>
        <v>-3</v>
      </c>
    </row>
    <row r="24" spans="1:17" ht="15" customHeight="1">
      <c r="A24" s="76"/>
      <c r="B24" s="15" t="s">
        <v>68</v>
      </c>
      <c r="C24" s="16">
        <v>5153</v>
      </c>
      <c r="D24" s="16">
        <v>5336</v>
      </c>
      <c r="E24" s="16">
        <f t="shared" si="6"/>
        <v>10489</v>
      </c>
      <c r="F24" s="20">
        <f t="shared" si="8"/>
        <v>-15</v>
      </c>
      <c r="G24" s="16">
        <v>3428</v>
      </c>
      <c r="H24" s="26" t="str">
        <f>IF(E24&lt;&gt;"",(IF(G24-G23=0,"0",G24-G23)),"")</f>
        <v>0</v>
      </c>
      <c r="J24" s="76"/>
      <c r="K24" s="15" t="s">
        <v>149</v>
      </c>
      <c r="L24" s="16">
        <v>4557</v>
      </c>
      <c r="M24" s="16">
        <v>4781</v>
      </c>
      <c r="N24" s="16">
        <f t="shared" si="7"/>
        <v>9338</v>
      </c>
      <c r="O24" s="26">
        <f t="shared" si="10"/>
        <v>-23</v>
      </c>
      <c r="P24" s="16">
        <v>3336</v>
      </c>
      <c r="Q24" s="26">
        <f aca="true" t="shared" si="11" ref="Q24:Q32">IF(P24&lt;&gt;"",(IF(P24-P23=0,"0",P24-P23)),"")</f>
        <v>-4</v>
      </c>
    </row>
    <row r="25" spans="1:17" ht="15" customHeight="1">
      <c r="A25" s="76"/>
      <c r="B25" s="15" t="s">
        <v>93</v>
      </c>
      <c r="C25" s="16">
        <v>5149</v>
      </c>
      <c r="D25" s="16">
        <v>5334</v>
      </c>
      <c r="E25" s="16">
        <f t="shared" si="6"/>
        <v>10483</v>
      </c>
      <c r="F25" s="20">
        <f t="shared" si="8"/>
        <v>-6</v>
      </c>
      <c r="G25" s="16">
        <v>3429</v>
      </c>
      <c r="H25" s="26">
        <f t="shared" si="9"/>
        <v>1</v>
      </c>
      <c r="J25" s="76"/>
      <c r="K25" s="15" t="s">
        <v>150</v>
      </c>
      <c r="L25" s="16">
        <v>4543</v>
      </c>
      <c r="M25" s="16">
        <v>4772</v>
      </c>
      <c r="N25" s="16">
        <f t="shared" si="7"/>
        <v>9315</v>
      </c>
      <c r="O25" s="26">
        <f t="shared" si="10"/>
        <v>-23</v>
      </c>
      <c r="P25" s="16">
        <v>3341</v>
      </c>
      <c r="Q25" s="26">
        <f t="shared" si="11"/>
        <v>5</v>
      </c>
    </row>
    <row r="26" spans="1:17" ht="15" customHeight="1">
      <c r="A26" s="76"/>
      <c r="B26" s="15" t="s">
        <v>94</v>
      </c>
      <c r="C26" s="16">
        <v>5147</v>
      </c>
      <c r="D26" s="16">
        <v>5333</v>
      </c>
      <c r="E26" s="16">
        <f t="shared" si="6"/>
        <v>10480</v>
      </c>
      <c r="F26" s="20">
        <f t="shared" si="8"/>
        <v>-3</v>
      </c>
      <c r="G26" s="16">
        <v>3428</v>
      </c>
      <c r="H26" s="26">
        <f t="shared" si="9"/>
        <v>-1</v>
      </c>
      <c r="J26" s="76"/>
      <c r="K26" s="15" t="s">
        <v>151</v>
      </c>
      <c r="L26" s="16">
        <v>4531</v>
      </c>
      <c r="M26" s="16">
        <v>4762</v>
      </c>
      <c r="N26" s="16">
        <f t="shared" si="7"/>
        <v>9293</v>
      </c>
      <c r="O26" s="26">
        <f t="shared" si="10"/>
        <v>-22</v>
      </c>
      <c r="P26" s="16">
        <v>3344</v>
      </c>
      <c r="Q26" s="26">
        <f t="shared" si="11"/>
        <v>3</v>
      </c>
    </row>
    <row r="27" spans="1:17" ht="15" customHeight="1">
      <c r="A27" s="76"/>
      <c r="B27" s="15" t="s">
        <v>69</v>
      </c>
      <c r="C27" s="16">
        <v>5146</v>
      </c>
      <c r="D27" s="16">
        <v>5327</v>
      </c>
      <c r="E27" s="16">
        <f t="shared" si="6"/>
        <v>10473</v>
      </c>
      <c r="F27" s="20">
        <f t="shared" si="8"/>
        <v>-7</v>
      </c>
      <c r="G27" s="16">
        <v>3435</v>
      </c>
      <c r="H27" s="26">
        <f t="shared" si="9"/>
        <v>7</v>
      </c>
      <c r="J27" s="76"/>
      <c r="K27" s="15" t="s">
        <v>152</v>
      </c>
      <c r="L27" s="16">
        <v>4530</v>
      </c>
      <c r="M27" s="16">
        <v>4749</v>
      </c>
      <c r="N27" s="16">
        <f t="shared" si="7"/>
        <v>9279</v>
      </c>
      <c r="O27" s="26">
        <f t="shared" si="10"/>
        <v>-14</v>
      </c>
      <c r="P27" s="16">
        <v>3345</v>
      </c>
      <c r="Q27" s="26">
        <f t="shared" si="11"/>
        <v>1</v>
      </c>
    </row>
    <row r="28" spans="1:17" ht="15" customHeight="1">
      <c r="A28" s="76"/>
      <c r="B28" s="15" t="s">
        <v>70</v>
      </c>
      <c r="C28" s="16">
        <v>5139</v>
      </c>
      <c r="D28" s="16">
        <v>5320</v>
      </c>
      <c r="E28" s="16">
        <f t="shared" si="6"/>
        <v>10459</v>
      </c>
      <c r="F28" s="20">
        <f t="shared" si="8"/>
        <v>-14</v>
      </c>
      <c r="G28" s="16">
        <v>3431</v>
      </c>
      <c r="H28" s="26">
        <f t="shared" si="9"/>
        <v>-4</v>
      </c>
      <c r="J28" s="76"/>
      <c r="K28" s="15" t="s">
        <v>153</v>
      </c>
      <c r="L28" s="16">
        <v>4525</v>
      </c>
      <c r="M28" s="16">
        <v>4741</v>
      </c>
      <c r="N28" s="16">
        <f t="shared" si="7"/>
        <v>9266</v>
      </c>
      <c r="O28" s="26">
        <f t="shared" si="10"/>
        <v>-13</v>
      </c>
      <c r="P28" s="16">
        <v>3342</v>
      </c>
      <c r="Q28" s="26">
        <f t="shared" si="11"/>
        <v>-3</v>
      </c>
    </row>
    <row r="29" spans="1:17" ht="15" customHeight="1">
      <c r="A29" s="76"/>
      <c r="B29" s="15" t="s">
        <v>71</v>
      </c>
      <c r="C29" s="16">
        <v>5124</v>
      </c>
      <c r="D29" s="16">
        <v>5310</v>
      </c>
      <c r="E29" s="16">
        <f t="shared" si="6"/>
        <v>10434</v>
      </c>
      <c r="F29" s="20">
        <f t="shared" si="8"/>
        <v>-25</v>
      </c>
      <c r="G29" s="16">
        <v>3429</v>
      </c>
      <c r="H29" s="26">
        <f t="shared" si="9"/>
        <v>-2</v>
      </c>
      <c r="J29" s="76"/>
      <c r="K29" s="15" t="s">
        <v>154</v>
      </c>
      <c r="L29" s="16">
        <v>4519</v>
      </c>
      <c r="M29" s="16">
        <v>4737</v>
      </c>
      <c r="N29" s="16">
        <f t="shared" si="7"/>
        <v>9256</v>
      </c>
      <c r="O29" s="26">
        <f t="shared" si="10"/>
        <v>-10</v>
      </c>
      <c r="P29" s="16">
        <v>3340</v>
      </c>
      <c r="Q29" s="26">
        <f t="shared" si="11"/>
        <v>-2</v>
      </c>
    </row>
    <row r="30" spans="1:17" ht="15" customHeight="1">
      <c r="A30" s="76"/>
      <c r="B30" s="15" t="s">
        <v>95</v>
      </c>
      <c r="C30" s="16">
        <v>5129</v>
      </c>
      <c r="D30" s="16">
        <v>5305</v>
      </c>
      <c r="E30" s="16">
        <f t="shared" si="6"/>
        <v>10434</v>
      </c>
      <c r="F30" s="26" t="str">
        <f>IF(C30&lt;&gt;"",(IF(E30-E29=0,"0",E30-E29)),"")</f>
        <v>0</v>
      </c>
      <c r="G30" s="16">
        <v>3424</v>
      </c>
      <c r="H30" s="26">
        <f t="shared" si="9"/>
        <v>-5</v>
      </c>
      <c r="J30" s="76"/>
      <c r="K30" s="15" t="s">
        <v>155</v>
      </c>
      <c r="L30" s="16">
        <v>4515</v>
      </c>
      <c r="M30" s="16">
        <v>4729</v>
      </c>
      <c r="N30" s="16">
        <f t="shared" si="7"/>
        <v>9244</v>
      </c>
      <c r="O30" s="26">
        <f t="shared" si="10"/>
        <v>-12</v>
      </c>
      <c r="P30" s="16">
        <v>3338</v>
      </c>
      <c r="Q30" s="26">
        <f t="shared" si="11"/>
        <v>-2</v>
      </c>
    </row>
    <row r="31" spans="1:17" ht="15" customHeight="1">
      <c r="A31" s="76"/>
      <c r="B31" s="15" t="s">
        <v>96</v>
      </c>
      <c r="C31" s="16">
        <v>5120</v>
      </c>
      <c r="D31" s="16">
        <v>5307</v>
      </c>
      <c r="E31" s="16">
        <f t="shared" si="6"/>
        <v>10427</v>
      </c>
      <c r="F31" s="20">
        <f t="shared" si="8"/>
        <v>-7</v>
      </c>
      <c r="G31" s="16">
        <v>3424</v>
      </c>
      <c r="H31" s="26" t="str">
        <f>IF(E31&lt;&gt;"",(IF(G31-G30=0,"0",G31-G30)),"")</f>
        <v>0</v>
      </c>
      <c r="J31" s="76"/>
      <c r="K31" s="15" t="s">
        <v>156</v>
      </c>
      <c r="L31" s="16">
        <v>4503</v>
      </c>
      <c r="M31" s="16">
        <v>4716</v>
      </c>
      <c r="N31" s="16">
        <f t="shared" si="7"/>
        <v>9219</v>
      </c>
      <c r="O31" s="26">
        <f t="shared" si="10"/>
        <v>-25</v>
      </c>
      <c r="P31" s="16">
        <v>3334</v>
      </c>
      <c r="Q31" s="26">
        <f t="shared" si="11"/>
        <v>-4</v>
      </c>
    </row>
    <row r="32" spans="1:17" ht="15" customHeight="1">
      <c r="A32" s="76"/>
      <c r="B32" s="15" t="s">
        <v>97</v>
      </c>
      <c r="C32" s="16">
        <v>5120</v>
      </c>
      <c r="D32" s="16">
        <v>5306</v>
      </c>
      <c r="E32" s="16">
        <f t="shared" si="6"/>
        <v>10426</v>
      </c>
      <c r="F32" s="20">
        <f>E32-E31</f>
        <v>-1</v>
      </c>
      <c r="G32" s="16">
        <v>3423</v>
      </c>
      <c r="H32" s="26">
        <f>G32-G31</f>
        <v>-1</v>
      </c>
      <c r="J32" s="76"/>
      <c r="K32" s="15" t="s">
        <v>157</v>
      </c>
      <c r="L32" s="16">
        <v>4499</v>
      </c>
      <c r="M32" s="16">
        <v>4702</v>
      </c>
      <c r="N32" s="16">
        <f t="shared" si="7"/>
        <v>9201</v>
      </c>
      <c r="O32" s="26">
        <f t="shared" si="10"/>
        <v>-18</v>
      </c>
      <c r="P32" s="16">
        <v>3330</v>
      </c>
      <c r="Q32" s="26">
        <f t="shared" si="11"/>
        <v>-4</v>
      </c>
    </row>
    <row r="33" spans="1:17" ht="15" customHeight="1">
      <c r="A33" s="73" t="s">
        <v>164</v>
      </c>
      <c r="B33" s="75"/>
      <c r="C33" s="20">
        <f>C32-C21</f>
        <v>-60</v>
      </c>
      <c r="D33" s="20">
        <f>D32-D21</f>
        <v>-61</v>
      </c>
      <c r="E33" s="20">
        <f>E32-E16</f>
        <v>-161</v>
      </c>
      <c r="F33" s="20">
        <f>SUM(F21:F32)</f>
        <v>-161</v>
      </c>
      <c r="G33" s="20">
        <f>G32-G16</f>
        <v>-3</v>
      </c>
      <c r="H33" s="20">
        <f>SUM(H21:H32)</f>
        <v>-3</v>
      </c>
      <c r="J33" s="73" t="s">
        <v>158</v>
      </c>
      <c r="K33" s="75"/>
      <c r="L33" s="20">
        <f>L32-L21</f>
        <v>-104</v>
      </c>
      <c r="M33" s="20">
        <f>M32-M21</f>
        <v>-108</v>
      </c>
      <c r="N33" s="20">
        <f>N32-N15</f>
        <v>-249</v>
      </c>
      <c r="O33" s="20">
        <f>SUM(O21:O32)</f>
        <v>-249</v>
      </c>
      <c r="P33" s="20">
        <f>P32-P15</f>
        <v>-17</v>
      </c>
      <c r="Q33" s="20">
        <f>SUM(Q21:Q32)</f>
        <v>-17</v>
      </c>
    </row>
    <row r="35" spans="1:17" ht="13.5">
      <c r="A35" s="73" t="s">
        <v>59</v>
      </c>
      <c r="B35" s="74" t="s">
        <v>56</v>
      </c>
      <c r="C35" s="79" t="s">
        <v>58</v>
      </c>
      <c r="D35" s="79"/>
      <c r="E35" s="79"/>
      <c r="F35" s="79"/>
      <c r="G35" s="77" t="s">
        <v>62</v>
      </c>
      <c r="H35" s="78"/>
      <c r="J35" s="73" t="s">
        <v>59</v>
      </c>
      <c r="K35" s="74" t="s">
        <v>56</v>
      </c>
      <c r="L35" s="79" t="s">
        <v>58</v>
      </c>
      <c r="M35" s="79"/>
      <c r="N35" s="79"/>
      <c r="O35" s="79"/>
      <c r="P35" s="77" t="s">
        <v>62</v>
      </c>
      <c r="Q35" s="78"/>
    </row>
    <row r="36" spans="1:17" ht="27">
      <c r="A36" s="73"/>
      <c r="B36" s="74"/>
      <c r="C36" s="18" t="s">
        <v>23</v>
      </c>
      <c r="D36" s="18" t="s">
        <v>24</v>
      </c>
      <c r="E36" s="18" t="s">
        <v>11</v>
      </c>
      <c r="F36" s="17" t="s">
        <v>61</v>
      </c>
      <c r="G36" s="19" t="s">
        <v>42</v>
      </c>
      <c r="H36" s="25" t="s">
        <v>61</v>
      </c>
      <c r="J36" s="73"/>
      <c r="K36" s="74"/>
      <c r="L36" s="18" t="s">
        <v>23</v>
      </c>
      <c r="M36" s="18" t="s">
        <v>24</v>
      </c>
      <c r="N36" s="18" t="s">
        <v>11</v>
      </c>
      <c r="O36" s="17" t="s">
        <v>61</v>
      </c>
      <c r="P36" s="19" t="s">
        <v>42</v>
      </c>
      <c r="Q36" s="25" t="s">
        <v>61</v>
      </c>
    </row>
    <row r="37" spans="1:17" ht="15" customHeight="1">
      <c r="A37" s="76" t="s">
        <v>72</v>
      </c>
      <c r="B37" s="15" t="s">
        <v>99</v>
      </c>
      <c r="C37" s="16">
        <v>5095</v>
      </c>
      <c r="D37" s="16">
        <v>5280</v>
      </c>
      <c r="E37" s="16">
        <f aca="true" t="shared" si="12" ref="E37:E48">C37+D37</f>
        <v>10375</v>
      </c>
      <c r="F37" s="20">
        <f>E37-E32</f>
        <v>-51</v>
      </c>
      <c r="G37" s="16">
        <v>3417</v>
      </c>
      <c r="H37" s="26">
        <f>G37-G32</f>
        <v>-6</v>
      </c>
      <c r="J37" s="76" t="s">
        <v>166</v>
      </c>
      <c r="K37" s="15" t="s">
        <v>168</v>
      </c>
      <c r="L37" s="16">
        <v>4489</v>
      </c>
      <c r="M37" s="16">
        <v>4675</v>
      </c>
      <c r="N37" s="16">
        <f aca="true" t="shared" si="13" ref="N37:N48">L37+M37</f>
        <v>9164</v>
      </c>
      <c r="O37" s="20">
        <f>N37-N32</f>
        <v>-37</v>
      </c>
      <c r="P37" s="16">
        <v>3323</v>
      </c>
      <c r="Q37" s="26">
        <f>P37-P32</f>
        <v>-7</v>
      </c>
    </row>
    <row r="38" spans="1:17" ht="15" customHeight="1">
      <c r="A38" s="76"/>
      <c r="B38" s="15" t="s">
        <v>100</v>
      </c>
      <c r="C38" s="16">
        <v>5088</v>
      </c>
      <c r="D38" s="16">
        <v>5269</v>
      </c>
      <c r="E38" s="16">
        <f t="shared" si="12"/>
        <v>10357</v>
      </c>
      <c r="F38" s="20">
        <f aca="true" t="shared" si="14" ref="F38:F48">E38-E37</f>
        <v>-18</v>
      </c>
      <c r="G38" s="16">
        <v>3417</v>
      </c>
      <c r="H38" s="26" t="str">
        <f>IF(E38&lt;&gt;"",(IF(G38-G37=0,"0",G38-G37)),"")</f>
        <v>0</v>
      </c>
      <c r="J38" s="76"/>
      <c r="K38" s="15" t="s">
        <v>169</v>
      </c>
      <c r="L38" s="16">
        <v>4480</v>
      </c>
      <c r="M38" s="16">
        <v>4675</v>
      </c>
      <c r="N38" s="16">
        <f t="shared" si="13"/>
        <v>9155</v>
      </c>
      <c r="O38" s="26">
        <f aca="true" t="shared" si="15" ref="O38:O48">IF(L38&lt;&gt;"",(IF(N38-N37=0,"0",N38-N37)),"")</f>
        <v>-9</v>
      </c>
      <c r="P38" s="16">
        <v>3325</v>
      </c>
      <c r="Q38" s="26">
        <f aca="true" t="shared" si="16" ref="Q38:Q48">IF(P38&lt;&gt;"",(IF(P38-P37=0,"0",P38-P37)),"")</f>
        <v>2</v>
      </c>
    </row>
    <row r="39" spans="1:17" ht="15" customHeight="1">
      <c r="A39" s="76"/>
      <c r="B39" s="15" t="s">
        <v>101</v>
      </c>
      <c r="C39" s="16">
        <v>5076</v>
      </c>
      <c r="D39" s="16">
        <v>5260</v>
      </c>
      <c r="E39" s="16">
        <f t="shared" si="12"/>
        <v>10336</v>
      </c>
      <c r="F39" s="20">
        <f t="shared" si="14"/>
        <v>-21</v>
      </c>
      <c r="G39" s="16">
        <v>3412</v>
      </c>
      <c r="H39" s="26">
        <f aca="true" t="shared" si="17" ref="H39:H47">G39-G38</f>
        <v>-5</v>
      </c>
      <c r="J39" s="76"/>
      <c r="K39" s="15" t="s">
        <v>170</v>
      </c>
      <c r="L39" s="16">
        <v>4469</v>
      </c>
      <c r="M39" s="16">
        <v>4659</v>
      </c>
      <c r="N39" s="16">
        <f t="shared" si="13"/>
        <v>9128</v>
      </c>
      <c r="O39" s="26">
        <f t="shared" si="15"/>
        <v>-27</v>
      </c>
      <c r="P39" s="16">
        <v>3318</v>
      </c>
      <c r="Q39" s="26">
        <f t="shared" si="16"/>
        <v>-7</v>
      </c>
    </row>
    <row r="40" spans="1:17" ht="15" customHeight="1">
      <c r="A40" s="76"/>
      <c r="B40" s="15" t="s">
        <v>102</v>
      </c>
      <c r="C40" s="16">
        <v>5070</v>
      </c>
      <c r="D40" s="16">
        <v>5259</v>
      </c>
      <c r="E40" s="16">
        <f t="shared" si="12"/>
        <v>10329</v>
      </c>
      <c r="F40" s="20">
        <f t="shared" si="14"/>
        <v>-7</v>
      </c>
      <c r="G40" s="16">
        <v>3410</v>
      </c>
      <c r="H40" s="26">
        <f t="shared" si="17"/>
        <v>-2</v>
      </c>
      <c r="J40" s="76"/>
      <c r="K40" s="15" t="s">
        <v>171</v>
      </c>
      <c r="L40" s="16">
        <v>4464</v>
      </c>
      <c r="M40" s="16">
        <v>4660</v>
      </c>
      <c r="N40" s="16">
        <f t="shared" si="13"/>
        <v>9124</v>
      </c>
      <c r="O40" s="26">
        <f t="shared" si="15"/>
        <v>-4</v>
      </c>
      <c r="P40" s="16">
        <v>3318</v>
      </c>
      <c r="Q40" s="26" t="str">
        <f t="shared" si="16"/>
        <v>0</v>
      </c>
    </row>
    <row r="41" spans="1:17" ht="15" customHeight="1">
      <c r="A41" s="76"/>
      <c r="B41" s="15" t="s">
        <v>103</v>
      </c>
      <c r="C41" s="16">
        <v>5058</v>
      </c>
      <c r="D41" s="16">
        <v>5250</v>
      </c>
      <c r="E41" s="16">
        <f t="shared" si="12"/>
        <v>10308</v>
      </c>
      <c r="F41" s="20">
        <f t="shared" si="14"/>
        <v>-21</v>
      </c>
      <c r="G41" s="16">
        <v>3407</v>
      </c>
      <c r="H41" s="26">
        <f t="shared" si="17"/>
        <v>-3</v>
      </c>
      <c r="J41" s="76"/>
      <c r="K41" s="15" t="s">
        <v>172</v>
      </c>
      <c r="L41" s="16">
        <v>4459</v>
      </c>
      <c r="M41" s="16">
        <v>4659</v>
      </c>
      <c r="N41" s="16">
        <f t="shared" si="13"/>
        <v>9118</v>
      </c>
      <c r="O41" s="26">
        <f t="shared" si="15"/>
        <v>-6</v>
      </c>
      <c r="P41" s="16">
        <v>3319</v>
      </c>
      <c r="Q41" s="26">
        <f t="shared" si="16"/>
        <v>1</v>
      </c>
    </row>
    <row r="42" spans="1:17" ht="15" customHeight="1">
      <c r="A42" s="76"/>
      <c r="B42" s="15" t="s">
        <v>104</v>
      </c>
      <c r="C42" s="16">
        <v>5048</v>
      </c>
      <c r="D42" s="16">
        <v>5240</v>
      </c>
      <c r="E42" s="16">
        <f t="shared" si="12"/>
        <v>10288</v>
      </c>
      <c r="F42" s="20">
        <f t="shared" si="14"/>
        <v>-20</v>
      </c>
      <c r="G42" s="16">
        <v>3406</v>
      </c>
      <c r="H42" s="26">
        <f t="shared" si="17"/>
        <v>-1</v>
      </c>
      <c r="J42" s="76"/>
      <c r="K42" s="15" t="s">
        <v>173</v>
      </c>
      <c r="L42" s="16">
        <v>4451</v>
      </c>
      <c r="M42" s="16">
        <v>4657</v>
      </c>
      <c r="N42" s="16">
        <f t="shared" si="13"/>
        <v>9108</v>
      </c>
      <c r="O42" s="26">
        <f t="shared" si="15"/>
        <v>-10</v>
      </c>
      <c r="P42" s="16">
        <v>3317</v>
      </c>
      <c r="Q42" s="26">
        <f t="shared" si="16"/>
        <v>-2</v>
      </c>
    </row>
    <row r="43" spans="1:17" ht="15" customHeight="1">
      <c r="A43" s="76"/>
      <c r="B43" s="15" t="s">
        <v>105</v>
      </c>
      <c r="C43" s="16">
        <v>5033</v>
      </c>
      <c r="D43" s="16">
        <v>5230</v>
      </c>
      <c r="E43" s="16">
        <f t="shared" si="12"/>
        <v>10263</v>
      </c>
      <c r="F43" s="20">
        <f t="shared" si="14"/>
        <v>-25</v>
      </c>
      <c r="G43" s="16">
        <v>3404</v>
      </c>
      <c r="H43" s="26">
        <f t="shared" si="17"/>
        <v>-2</v>
      </c>
      <c r="J43" s="76"/>
      <c r="K43" s="15" t="s">
        <v>174</v>
      </c>
      <c r="L43" s="16">
        <v>4447</v>
      </c>
      <c r="M43" s="16">
        <v>4653</v>
      </c>
      <c r="N43" s="16">
        <f t="shared" si="13"/>
        <v>9100</v>
      </c>
      <c r="O43" s="26">
        <f t="shared" si="15"/>
        <v>-8</v>
      </c>
      <c r="P43" s="16">
        <v>3316</v>
      </c>
      <c r="Q43" s="26">
        <f t="shared" si="16"/>
        <v>-1</v>
      </c>
    </row>
    <row r="44" spans="1:17" ht="15" customHeight="1">
      <c r="A44" s="76"/>
      <c r="B44" s="15" t="s">
        <v>106</v>
      </c>
      <c r="C44" s="16">
        <v>5022</v>
      </c>
      <c r="D44" s="16">
        <v>5226</v>
      </c>
      <c r="E44" s="16">
        <f t="shared" si="12"/>
        <v>10248</v>
      </c>
      <c r="F44" s="20">
        <f t="shared" si="14"/>
        <v>-15</v>
      </c>
      <c r="G44" s="16">
        <v>3405</v>
      </c>
      <c r="H44" s="26">
        <f t="shared" si="17"/>
        <v>1</v>
      </c>
      <c r="J44" s="76"/>
      <c r="K44" s="15" t="s">
        <v>175</v>
      </c>
      <c r="L44" s="16">
        <v>4443</v>
      </c>
      <c r="M44" s="16">
        <v>4656</v>
      </c>
      <c r="N44" s="16">
        <f t="shared" si="13"/>
        <v>9099</v>
      </c>
      <c r="O44" s="26">
        <f t="shared" si="15"/>
        <v>-1</v>
      </c>
      <c r="P44" s="16">
        <v>3316</v>
      </c>
      <c r="Q44" s="26" t="str">
        <f t="shared" si="16"/>
        <v>0</v>
      </c>
    </row>
    <row r="45" spans="1:17" ht="15" customHeight="1">
      <c r="A45" s="76"/>
      <c r="B45" s="15" t="s">
        <v>73</v>
      </c>
      <c r="C45" s="16">
        <v>5014</v>
      </c>
      <c r="D45" s="16">
        <v>5226</v>
      </c>
      <c r="E45" s="16">
        <f t="shared" si="12"/>
        <v>10240</v>
      </c>
      <c r="F45" s="20">
        <f t="shared" si="14"/>
        <v>-8</v>
      </c>
      <c r="G45" s="16">
        <v>3410</v>
      </c>
      <c r="H45" s="26">
        <f t="shared" si="17"/>
        <v>5</v>
      </c>
      <c r="J45" s="76"/>
      <c r="K45" s="15" t="s">
        <v>176</v>
      </c>
      <c r="L45" s="16">
        <v>4435</v>
      </c>
      <c r="M45" s="16">
        <v>4656</v>
      </c>
      <c r="N45" s="16">
        <f t="shared" si="13"/>
        <v>9091</v>
      </c>
      <c r="O45" s="26">
        <f t="shared" si="15"/>
        <v>-8</v>
      </c>
      <c r="P45" s="16">
        <v>3315</v>
      </c>
      <c r="Q45" s="26">
        <f t="shared" si="16"/>
        <v>-1</v>
      </c>
    </row>
    <row r="46" spans="1:17" ht="15" customHeight="1">
      <c r="A46" s="76"/>
      <c r="B46" s="15" t="s">
        <v>98</v>
      </c>
      <c r="C46" s="16">
        <v>5012</v>
      </c>
      <c r="D46" s="16">
        <v>5224</v>
      </c>
      <c r="E46" s="16">
        <f t="shared" si="12"/>
        <v>10236</v>
      </c>
      <c r="F46" s="20">
        <f t="shared" si="14"/>
        <v>-4</v>
      </c>
      <c r="G46" s="16">
        <v>3411</v>
      </c>
      <c r="H46" s="26">
        <f t="shared" si="17"/>
        <v>1</v>
      </c>
      <c r="J46" s="76"/>
      <c r="K46" s="15" t="s">
        <v>177</v>
      </c>
      <c r="L46" s="16">
        <v>4423</v>
      </c>
      <c r="M46" s="16">
        <v>4648</v>
      </c>
      <c r="N46" s="16">
        <f t="shared" si="13"/>
        <v>9071</v>
      </c>
      <c r="O46" s="26">
        <f t="shared" si="15"/>
        <v>-20</v>
      </c>
      <c r="P46" s="16">
        <v>3314</v>
      </c>
      <c r="Q46" s="26">
        <f t="shared" si="16"/>
        <v>-1</v>
      </c>
    </row>
    <row r="47" spans="1:17" ht="15" customHeight="1">
      <c r="A47" s="76"/>
      <c r="B47" s="15" t="s">
        <v>107</v>
      </c>
      <c r="C47" s="16">
        <v>5004</v>
      </c>
      <c r="D47" s="16">
        <v>5217</v>
      </c>
      <c r="E47" s="16">
        <f t="shared" si="12"/>
        <v>10221</v>
      </c>
      <c r="F47" s="20">
        <f t="shared" si="14"/>
        <v>-15</v>
      </c>
      <c r="G47" s="16">
        <v>3414</v>
      </c>
      <c r="H47" s="26">
        <f t="shared" si="17"/>
        <v>3</v>
      </c>
      <c r="J47" s="76"/>
      <c r="K47" s="15" t="s">
        <v>178</v>
      </c>
      <c r="L47" s="16">
        <v>4412</v>
      </c>
      <c r="M47" s="16">
        <v>4635</v>
      </c>
      <c r="N47" s="16">
        <f t="shared" si="13"/>
        <v>9047</v>
      </c>
      <c r="O47" s="26">
        <f t="shared" si="15"/>
        <v>-24</v>
      </c>
      <c r="P47" s="16">
        <v>3313</v>
      </c>
      <c r="Q47" s="26">
        <f t="shared" si="16"/>
        <v>-1</v>
      </c>
    </row>
    <row r="48" spans="1:17" ht="15" customHeight="1">
      <c r="A48" s="76"/>
      <c r="B48" s="15" t="s">
        <v>108</v>
      </c>
      <c r="C48" s="16">
        <v>5000</v>
      </c>
      <c r="D48" s="16">
        <v>5203</v>
      </c>
      <c r="E48" s="16">
        <f t="shared" si="12"/>
        <v>10203</v>
      </c>
      <c r="F48" s="20">
        <f t="shared" si="14"/>
        <v>-18</v>
      </c>
      <c r="G48" s="16">
        <v>3411</v>
      </c>
      <c r="H48" s="26">
        <f>G48-G47</f>
        <v>-3</v>
      </c>
      <c r="J48" s="76"/>
      <c r="K48" s="15" t="s">
        <v>179</v>
      </c>
      <c r="L48" s="16">
        <v>4400</v>
      </c>
      <c r="M48" s="16">
        <v>4622</v>
      </c>
      <c r="N48" s="16">
        <f t="shared" si="13"/>
        <v>9022</v>
      </c>
      <c r="O48" s="26">
        <f t="shared" si="15"/>
        <v>-25</v>
      </c>
      <c r="P48" s="16">
        <v>3311</v>
      </c>
      <c r="Q48" s="26">
        <f t="shared" si="16"/>
        <v>-2</v>
      </c>
    </row>
    <row r="49" spans="1:17" ht="13.5">
      <c r="A49" s="73" t="s">
        <v>163</v>
      </c>
      <c r="B49" s="75"/>
      <c r="C49" s="20">
        <f>C48-C37</f>
        <v>-95</v>
      </c>
      <c r="D49" s="20">
        <f>D48-D37</f>
        <v>-77</v>
      </c>
      <c r="E49" s="20">
        <f>E48-E32</f>
        <v>-223</v>
      </c>
      <c r="F49" s="20">
        <f>SUM(F37:F48)</f>
        <v>-223</v>
      </c>
      <c r="G49" s="20">
        <f>G48-G32</f>
        <v>-12</v>
      </c>
      <c r="H49" s="20">
        <f>SUM(H37:H48)</f>
        <v>-12</v>
      </c>
      <c r="J49" s="73" t="s">
        <v>167</v>
      </c>
      <c r="K49" s="75"/>
      <c r="L49" s="20">
        <f>L48-L37</f>
        <v>-89</v>
      </c>
      <c r="M49" s="20">
        <f>M48-M37</f>
        <v>-53</v>
      </c>
      <c r="N49" s="20">
        <f>N48-N32</f>
        <v>-179</v>
      </c>
      <c r="O49" s="20">
        <f>SUM(O37:O48)</f>
        <v>-179</v>
      </c>
      <c r="P49" s="20">
        <f>P48-P32</f>
        <v>-19</v>
      </c>
      <c r="Q49" s="20">
        <f>SUM(Q37:Q48)</f>
        <v>-19</v>
      </c>
    </row>
    <row r="51" spans="1:17" ht="13.5">
      <c r="A51" s="73" t="s">
        <v>59</v>
      </c>
      <c r="B51" s="74" t="s">
        <v>56</v>
      </c>
      <c r="C51" s="79" t="s">
        <v>58</v>
      </c>
      <c r="D51" s="79"/>
      <c r="E51" s="79"/>
      <c r="F51" s="79"/>
      <c r="G51" s="77" t="s">
        <v>62</v>
      </c>
      <c r="H51" s="78"/>
      <c r="J51" s="73" t="s">
        <v>59</v>
      </c>
      <c r="K51" s="74" t="s">
        <v>56</v>
      </c>
      <c r="L51" s="79" t="s">
        <v>58</v>
      </c>
      <c r="M51" s="79"/>
      <c r="N51" s="79"/>
      <c r="O51" s="79"/>
      <c r="P51" s="77" t="s">
        <v>62</v>
      </c>
      <c r="Q51" s="78"/>
    </row>
    <row r="52" spans="1:17" ht="27">
      <c r="A52" s="73"/>
      <c r="B52" s="74"/>
      <c r="C52" s="18" t="s">
        <v>23</v>
      </c>
      <c r="D52" s="18" t="s">
        <v>24</v>
      </c>
      <c r="E52" s="18" t="s">
        <v>11</v>
      </c>
      <c r="F52" s="17" t="s">
        <v>61</v>
      </c>
      <c r="G52" s="19" t="s">
        <v>42</v>
      </c>
      <c r="H52" s="25" t="s">
        <v>61</v>
      </c>
      <c r="J52" s="73"/>
      <c r="K52" s="74"/>
      <c r="L52" s="18" t="s">
        <v>23</v>
      </c>
      <c r="M52" s="18" t="s">
        <v>24</v>
      </c>
      <c r="N52" s="18" t="s">
        <v>11</v>
      </c>
      <c r="O52" s="17" t="s">
        <v>61</v>
      </c>
      <c r="P52" s="19" t="s">
        <v>42</v>
      </c>
      <c r="Q52" s="25" t="s">
        <v>61</v>
      </c>
    </row>
    <row r="53" spans="1:17" ht="13.5">
      <c r="A53" s="76" t="s">
        <v>74</v>
      </c>
      <c r="B53" s="15" t="s">
        <v>109</v>
      </c>
      <c r="C53" s="16">
        <v>4991</v>
      </c>
      <c r="D53" s="16">
        <v>5178</v>
      </c>
      <c r="E53" s="16">
        <f aca="true" t="shared" si="18" ref="E53:E64">C53+D53</f>
        <v>10169</v>
      </c>
      <c r="F53" s="20">
        <f>E53-E48</f>
        <v>-34</v>
      </c>
      <c r="G53" s="16">
        <v>3402</v>
      </c>
      <c r="H53" s="26">
        <f>G53-G48</f>
        <v>-9</v>
      </c>
      <c r="J53" s="76" t="s">
        <v>181</v>
      </c>
      <c r="K53" s="15" t="s">
        <v>182</v>
      </c>
      <c r="L53" s="16">
        <v>4396</v>
      </c>
      <c r="M53" s="16">
        <v>4606</v>
      </c>
      <c r="N53" s="16">
        <f>L53+M53</f>
        <v>9002</v>
      </c>
      <c r="O53" s="20">
        <f>N53-N48</f>
        <v>-20</v>
      </c>
      <c r="P53" s="16">
        <v>3314</v>
      </c>
      <c r="Q53" s="26">
        <f>P53-P48</f>
        <v>3</v>
      </c>
    </row>
    <row r="54" spans="1:17" ht="13.5">
      <c r="A54" s="76"/>
      <c r="B54" s="15" t="s">
        <v>110</v>
      </c>
      <c r="C54" s="16">
        <v>4982</v>
      </c>
      <c r="D54" s="16">
        <v>5167</v>
      </c>
      <c r="E54" s="16">
        <f t="shared" si="18"/>
        <v>10149</v>
      </c>
      <c r="F54" s="26">
        <f>IF(C54&lt;&gt;"",(IF(E54-E53=0,"0",E54-E53)),"")</f>
        <v>-20</v>
      </c>
      <c r="G54" s="16">
        <v>3405</v>
      </c>
      <c r="H54" s="26">
        <f>IF(G54&lt;&gt;"",(IF(G54-G53=0,"0",G54-G53)),"")</f>
        <v>3</v>
      </c>
      <c r="J54" s="76"/>
      <c r="K54" s="15" t="s">
        <v>183</v>
      </c>
      <c r="L54" s="16">
        <v>4379</v>
      </c>
      <c r="M54" s="16">
        <v>4603</v>
      </c>
      <c r="N54" s="16">
        <f>L54+M54</f>
        <v>8982</v>
      </c>
      <c r="O54" s="26">
        <f>IF(L54&lt;&gt;"",(IF(N54-N53=0,"0",N54-N53)),"")</f>
        <v>-20</v>
      </c>
      <c r="P54" s="16">
        <v>3311</v>
      </c>
      <c r="Q54" s="26">
        <f>IF(P54&lt;&gt;"",(IF(P54-P53=0,"0",P54-P53)),"")</f>
        <v>-3</v>
      </c>
    </row>
    <row r="55" spans="1:17" ht="13.5">
      <c r="A55" s="76"/>
      <c r="B55" s="15" t="s">
        <v>111</v>
      </c>
      <c r="C55" s="16">
        <v>4971</v>
      </c>
      <c r="D55" s="16">
        <v>5162</v>
      </c>
      <c r="E55" s="16">
        <f t="shared" si="18"/>
        <v>10133</v>
      </c>
      <c r="F55" s="26">
        <f aca="true" t="shared" si="19" ref="F55:F64">IF(C55&lt;&gt;"",(IF(E55-E54=0,"0",E55-E54)),"")</f>
        <v>-16</v>
      </c>
      <c r="G55" s="16">
        <v>3405</v>
      </c>
      <c r="H55" s="26" t="str">
        <f>IF(G55&lt;&gt;"",(IF(G55-G54=0,"0",G55-G54)),"")</f>
        <v>0</v>
      </c>
      <c r="J55" s="76"/>
      <c r="K55" s="15" t="s">
        <v>184</v>
      </c>
      <c r="L55" s="16">
        <v>4375</v>
      </c>
      <c r="M55" s="16">
        <v>4599</v>
      </c>
      <c r="N55" s="16">
        <v>8974</v>
      </c>
      <c r="O55" s="26">
        <f>IF(L55&lt;&gt;"",(IF(N55-N54=0,"0",N55-N54)),"")</f>
        <v>-8</v>
      </c>
      <c r="P55" s="16">
        <v>3304</v>
      </c>
      <c r="Q55" s="26">
        <f>IF(P55&lt;&gt;"",(IF(P55-P54=0,"0",P55-P54)),"")</f>
        <v>-7</v>
      </c>
    </row>
    <row r="56" spans="1:17" ht="13.5">
      <c r="A56" s="76"/>
      <c r="B56" s="15" t="s">
        <v>112</v>
      </c>
      <c r="C56" s="16">
        <v>4969</v>
      </c>
      <c r="D56" s="16">
        <v>5157</v>
      </c>
      <c r="E56" s="16">
        <f t="shared" si="18"/>
        <v>10126</v>
      </c>
      <c r="F56" s="26">
        <f t="shared" si="19"/>
        <v>-7</v>
      </c>
      <c r="G56" s="16">
        <v>3405</v>
      </c>
      <c r="H56" s="26" t="str">
        <f aca="true" t="shared" si="20" ref="H56:H64">IF(G56&lt;&gt;"",(IF(G56-G55=0,"0",G56-G55)),"")</f>
        <v>0</v>
      </c>
      <c r="J56" s="76"/>
      <c r="K56" s="15" t="s">
        <v>185</v>
      </c>
      <c r="L56" s="16">
        <v>4371</v>
      </c>
      <c r="M56" s="16">
        <v>4588</v>
      </c>
      <c r="N56" s="16">
        <f aca="true" t="shared" si="21" ref="N56:N64">L56+M56</f>
        <v>8959</v>
      </c>
      <c r="O56" s="26">
        <f aca="true" t="shared" si="22" ref="O56:O64">IF(L56&lt;&gt;"",(IF(N56-N55=0,"0",N56-N55)),"")</f>
        <v>-15</v>
      </c>
      <c r="P56" s="16">
        <v>3303</v>
      </c>
      <c r="Q56" s="26">
        <f aca="true" t="shared" si="23" ref="Q56:Q64">IF(P56&lt;&gt;"",(IF(P56-P55=0,"0",P56-P55)),"")</f>
        <v>-1</v>
      </c>
    </row>
    <row r="57" spans="1:17" ht="13.5">
      <c r="A57" s="76"/>
      <c r="B57" s="15" t="s">
        <v>113</v>
      </c>
      <c r="C57" s="16">
        <v>4970</v>
      </c>
      <c r="D57" s="16">
        <v>5155</v>
      </c>
      <c r="E57" s="16">
        <f t="shared" si="18"/>
        <v>10125</v>
      </c>
      <c r="F57" s="26">
        <f t="shared" si="19"/>
        <v>-1</v>
      </c>
      <c r="G57" s="16">
        <v>3405</v>
      </c>
      <c r="H57" s="26" t="str">
        <f t="shared" si="20"/>
        <v>0</v>
      </c>
      <c r="J57" s="76"/>
      <c r="K57" s="15" t="s">
        <v>186</v>
      </c>
      <c r="L57" s="16">
        <v>4357</v>
      </c>
      <c r="M57" s="16">
        <v>4578</v>
      </c>
      <c r="N57" s="16">
        <f t="shared" si="21"/>
        <v>8935</v>
      </c>
      <c r="O57" s="26">
        <f t="shared" si="22"/>
        <v>-24</v>
      </c>
      <c r="P57" s="16">
        <v>3301</v>
      </c>
      <c r="Q57" s="26">
        <f t="shared" si="23"/>
        <v>-2</v>
      </c>
    </row>
    <row r="58" spans="1:17" ht="13.5">
      <c r="A58" s="76"/>
      <c r="B58" s="15" t="s">
        <v>114</v>
      </c>
      <c r="C58" s="16">
        <v>4974</v>
      </c>
      <c r="D58" s="16">
        <v>5151</v>
      </c>
      <c r="E58" s="16">
        <f t="shared" si="18"/>
        <v>10125</v>
      </c>
      <c r="F58" s="26" t="str">
        <f t="shared" si="19"/>
        <v>0</v>
      </c>
      <c r="G58" s="16">
        <v>3408</v>
      </c>
      <c r="H58" s="26">
        <f t="shared" si="20"/>
        <v>3</v>
      </c>
      <c r="J58" s="76"/>
      <c r="K58" s="15" t="s">
        <v>187</v>
      </c>
      <c r="L58" s="16">
        <v>4349</v>
      </c>
      <c r="M58" s="16">
        <v>4566</v>
      </c>
      <c r="N58" s="16">
        <f t="shared" si="21"/>
        <v>8915</v>
      </c>
      <c r="O58" s="26">
        <f t="shared" si="22"/>
        <v>-20</v>
      </c>
      <c r="P58" s="16">
        <v>3298</v>
      </c>
      <c r="Q58" s="26">
        <f t="shared" si="23"/>
        <v>-3</v>
      </c>
    </row>
    <row r="59" spans="1:17" ht="13.5">
      <c r="A59" s="76"/>
      <c r="B59" s="15" t="s">
        <v>75</v>
      </c>
      <c r="C59" s="16">
        <v>4959</v>
      </c>
      <c r="D59" s="16">
        <v>5134</v>
      </c>
      <c r="E59" s="16">
        <f t="shared" si="18"/>
        <v>10093</v>
      </c>
      <c r="F59" s="26">
        <f t="shared" si="19"/>
        <v>-32</v>
      </c>
      <c r="G59" s="16">
        <v>3404</v>
      </c>
      <c r="H59" s="26">
        <f t="shared" si="20"/>
        <v>-4</v>
      </c>
      <c r="J59" s="76"/>
      <c r="K59" s="15" t="s">
        <v>188</v>
      </c>
      <c r="L59" s="16">
        <v>4348</v>
      </c>
      <c r="M59" s="16">
        <v>4566</v>
      </c>
      <c r="N59" s="16">
        <f t="shared" si="21"/>
        <v>8914</v>
      </c>
      <c r="O59" s="26">
        <f t="shared" si="22"/>
        <v>-1</v>
      </c>
      <c r="P59" s="16">
        <v>3296</v>
      </c>
      <c r="Q59" s="26">
        <f t="shared" si="23"/>
        <v>-2</v>
      </c>
    </row>
    <row r="60" spans="1:17" ht="13.5">
      <c r="A60" s="76"/>
      <c r="B60" s="15" t="s">
        <v>115</v>
      </c>
      <c r="C60" s="16">
        <v>4954</v>
      </c>
      <c r="D60" s="16">
        <v>5129</v>
      </c>
      <c r="E60" s="16">
        <f t="shared" si="18"/>
        <v>10083</v>
      </c>
      <c r="F60" s="26">
        <f t="shared" si="19"/>
        <v>-10</v>
      </c>
      <c r="G60" s="16">
        <v>3400</v>
      </c>
      <c r="H60" s="26">
        <f t="shared" si="20"/>
        <v>-4</v>
      </c>
      <c r="J60" s="76"/>
      <c r="K60" s="15" t="s">
        <v>189</v>
      </c>
      <c r="L60" s="16">
        <v>4335</v>
      </c>
      <c r="M60" s="16">
        <v>4556</v>
      </c>
      <c r="N60" s="16">
        <f t="shared" si="21"/>
        <v>8891</v>
      </c>
      <c r="O60" s="26">
        <f t="shared" si="22"/>
        <v>-23</v>
      </c>
      <c r="P60" s="16">
        <v>3301</v>
      </c>
      <c r="Q60" s="26">
        <f t="shared" si="23"/>
        <v>5</v>
      </c>
    </row>
    <row r="61" spans="1:17" ht="13.5">
      <c r="A61" s="76"/>
      <c r="B61" s="15" t="s">
        <v>116</v>
      </c>
      <c r="C61" s="16">
        <v>4941</v>
      </c>
      <c r="D61" s="16">
        <v>5122</v>
      </c>
      <c r="E61" s="16">
        <f t="shared" si="18"/>
        <v>10063</v>
      </c>
      <c r="F61" s="26">
        <f t="shared" si="19"/>
        <v>-20</v>
      </c>
      <c r="G61" s="16">
        <v>3395</v>
      </c>
      <c r="H61" s="26">
        <f t="shared" si="20"/>
        <v>-5</v>
      </c>
      <c r="J61" s="76"/>
      <c r="K61" s="15" t="s">
        <v>190</v>
      </c>
      <c r="L61" s="16">
        <v>4329</v>
      </c>
      <c r="M61" s="16">
        <v>4547</v>
      </c>
      <c r="N61" s="16">
        <f t="shared" si="21"/>
        <v>8876</v>
      </c>
      <c r="O61" s="26">
        <f t="shared" si="22"/>
        <v>-15</v>
      </c>
      <c r="P61" s="16">
        <v>3296</v>
      </c>
      <c r="Q61" s="26">
        <f t="shared" si="23"/>
        <v>-5</v>
      </c>
    </row>
    <row r="62" spans="1:17" ht="13.5">
      <c r="A62" s="76"/>
      <c r="B62" s="15" t="s">
        <v>117</v>
      </c>
      <c r="C62" s="16">
        <v>4934</v>
      </c>
      <c r="D62" s="16">
        <v>5113</v>
      </c>
      <c r="E62" s="16">
        <f t="shared" si="18"/>
        <v>10047</v>
      </c>
      <c r="F62" s="26">
        <f t="shared" si="19"/>
        <v>-16</v>
      </c>
      <c r="G62" s="16">
        <v>3388</v>
      </c>
      <c r="H62" s="26">
        <f t="shared" si="20"/>
        <v>-7</v>
      </c>
      <c r="J62" s="76"/>
      <c r="K62" s="15" t="s">
        <v>191</v>
      </c>
      <c r="L62" s="16">
        <v>4325</v>
      </c>
      <c r="M62" s="16">
        <v>4542</v>
      </c>
      <c r="N62" s="16">
        <f t="shared" si="21"/>
        <v>8867</v>
      </c>
      <c r="O62" s="26">
        <f t="shared" si="22"/>
        <v>-9</v>
      </c>
      <c r="P62" s="16">
        <v>3288</v>
      </c>
      <c r="Q62" s="26">
        <f t="shared" si="23"/>
        <v>-8</v>
      </c>
    </row>
    <row r="63" spans="1:17" ht="13.5">
      <c r="A63" s="76"/>
      <c r="B63" s="15" t="s">
        <v>118</v>
      </c>
      <c r="C63" s="16">
        <v>4926</v>
      </c>
      <c r="D63" s="16">
        <v>5109</v>
      </c>
      <c r="E63" s="16">
        <f t="shared" si="18"/>
        <v>10035</v>
      </c>
      <c r="F63" s="26">
        <f t="shared" si="19"/>
        <v>-12</v>
      </c>
      <c r="G63" s="16">
        <v>3389</v>
      </c>
      <c r="H63" s="26">
        <f t="shared" si="20"/>
        <v>1</v>
      </c>
      <c r="J63" s="76"/>
      <c r="K63" s="15" t="s">
        <v>192</v>
      </c>
      <c r="L63" s="16">
        <v>4317</v>
      </c>
      <c r="M63" s="16">
        <v>4541</v>
      </c>
      <c r="N63" s="16">
        <f t="shared" si="21"/>
        <v>8858</v>
      </c>
      <c r="O63" s="26">
        <f t="shared" si="22"/>
        <v>-9</v>
      </c>
      <c r="P63" s="16">
        <v>3289</v>
      </c>
      <c r="Q63" s="26">
        <f t="shared" si="23"/>
        <v>1</v>
      </c>
    </row>
    <row r="64" spans="1:17" ht="13.5">
      <c r="A64" s="76"/>
      <c r="B64" s="15" t="s">
        <v>119</v>
      </c>
      <c r="C64" s="16">
        <v>4923</v>
      </c>
      <c r="D64" s="16">
        <v>5109</v>
      </c>
      <c r="E64" s="16">
        <f t="shared" si="18"/>
        <v>10032</v>
      </c>
      <c r="F64" s="26">
        <f t="shared" si="19"/>
        <v>-3</v>
      </c>
      <c r="G64" s="16">
        <v>3392</v>
      </c>
      <c r="H64" s="26">
        <f t="shared" si="20"/>
        <v>3</v>
      </c>
      <c r="J64" s="76"/>
      <c r="K64" s="15" t="s">
        <v>193</v>
      </c>
      <c r="L64" s="16">
        <v>4312</v>
      </c>
      <c r="M64" s="16">
        <v>4543</v>
      </c>
      <c r="N64" s="16">
        <f t="shared" si="21"/>
        <v>8855</v>
      </c>
      <c r="O64" s="26">
        <f t="shared" si="22"/>
        <v>-3</v>
      </c>
      <c r="P64" s="16">
        <v>3294</v>
      </c>
      <c r="Q64" s="26">
        <f t="shared" si="23"/>
        <v>5</v>
      </c>
    </row>
    <row r="65" spans="1:17" ht="13.5">
      <c r="A65" s="73" t="s">
        <v>162</v>
      </c>
      <c r="B65" s="75"/>
      <c r="C65" s="20">
        <f>C64-C53</f>
        <v>-68</v>
      </c>
      <c r="D65" s="20">
        <f>D64-D53</f>
        <v>-69</v>
      </c>
      <c r="E65" s="20">
        <f>E64-E48</f>
        <v>-171</v>
      </c>
      <c r="F65" s="20">
        <f>SUM(F53:F64)</f>
        <v>-171</v>
      </c>
      <c r="G65" s="20">
        <f>G64-G48</f>
        <v>-19</v>
      </c>
      <c r="H65" s="20">
        <f>SUM(H53:H64)</f>
        <v>-19</v>
      </c>
      <c r="J65" s="73" t="s">
        <v>194</v>
      </c>
      <c r="K65" s="75"/>
      <c r="L65" s="20">
        <f>L64-L48</f>
        <v>-88</v>
      </c>
      <c r="M65" s="20">
        <f>M64-M48</f>
        <v>-79</v>
      </c>
      <c r="N65" s="20">
        <f>N64-N48</f>
        <v>-167</v>
      </c>
      <c r="O65" s="20">
        <f>SUM(O53:O64)</f>
        <v>-167</v>
      </c>
      <c r="P65" s="20">
        <f>P64-P48</f>
        <v>-17</v>
      </c>
      <c r="Q65" s="20">
        <f>SUM(Q53:Q64)</f>
        <v>-17</v>
      </c>
    </row>
    <row r="67" spans="1:23" ht="13.5" customHeight="1">
      <c r="A67" s="73" t="s">
        <v>59</v>
      </c>
      <c r="B67" s="74" t="s">
        <v>56</v>
      </c>
      <c r="C67" s="79" t="s">
        <v>58</v>
      </c>
      <c r="D67" s="79"/>
      <c r="E67" s="79"/>
      <c r="F67" s="79"/>
      <c r="G67" s="77" t="s">
        <v>62</v>
      </c>
      <c r="H67" s="78"/>
      <c r="J67" s="81" t="s">
        <v>218</v>
      </c>
      <c r="K67" s="82"/>
      <c r="L67" s="82"/>
      <c r="M67" s="82"/>
      <c r="N67" s="82"/>
      <c r="O67" s="82"/>
      <c r="P67" s="82"/>
      <c r="Q67" s="82"/>
      <c r="R67" s="53"/>
      <c r="S67" s="53"/>
      <c r="T67" s="53"/>
      <c r="U67" s="53"/>
      <c r="V67" s="53"/>
      <c r="W67" s="53"/>
    </row>
    <row r="68" spans="1:17" ht="27">
      <c r="A68" s="73"/>
      <c r="B68" s="74"/>
      <c r="C68" s="18" t="s">
        <v>23</v>
      </c>
      <c r="D68" s="18" t="s">
        <v>24</v>
      </c>
      <c r="E68" s="18" t="s">
        <v>11</v>
      </c>
      <c r="F68" s="17" t="s">
        <v>61</v>
      </c>
      <c r="G68" s="19" t="s">
        <v>42</v>
      </c>
      <c r="H68" s="25" t="s">
        <v>61</v>
      </c>
      <c r="J68" s="82"/>
      <c r="K68" s="82"/>
      <c r="L68" s="82"/>
      <c r="M68" s="82"/>
      <c r="N68" s="82"/>
      <c r="O68" s="82"/>
      <c r="P68" s="82"/>
      <c r="Q68" s="82"/>
    </row>
    <row r="69" spans="1:8" ht="13.5">
      <c r="A69" s="76" t="s">
        <v>76</v>
      </c>
      <c r="B69" s="15" t="s">
        <v>120</v>
      </c>
      <c r="C69" s="16">
        <v>4908</v>
      </c>
      <c r="D69" s="16">
        <v>5086</v>
      </c>
      <c r="E69" s="16">
        <f aca="true" t="shared" si="24" ref="E69:E80">C69+D69</f>
        <v>9994</v>
      </c>
      <c r="F69" s="20">
        <f>E69-E64</f>
        <v>-38</v>
      </c>
      <c r="G69" s="16">
        <v>3385</v>
      </c>
      <c r="H69" s="26">
        <f>G69-G64</f>
        <v>-7</v>
      </c>
    </row>
    <row r="70" spans="1:8" ht="13.5">
      <c r="A70" s="76"/>
      <c r="B70" s="15" t="s">
        <v>121</v>
      </c>
      <c r="C70" s="16">
        <v>4889</v>
      </c>
      <c r="D70" s="16">
        <v>5075</v>
      </c>
      <c r="E70" s="16">
        <f t="shared" si="24"/>
        <v>9964</v>
      </c>
      <c r="F70" s="26">
        <f>IF(C70&lt;&gt;"",(IF(E70-E69=0,"0",E70-E69)),"")</f>
        <v>-30</v>
      </c>
      <c r="G70" s="16">
        <v>3393</v>
      </c>
      <c r="H70" s="26">
        <f>IF(G70&lt;&gt;"",(IF(G70-G69=0,"0",G70-G69)),"")</f>
        <v>8</v>
      </c>
    </row>
    <row r="71" spans="1:8" ht="13.5">
      <c r="A71" s="76"/>
      <c r="B71" s="15" t="s">
        <v>122</v>
      </c>
      <c r="C71" s="16">
        <v>4885</v>
      </c>
      <c r="D71" s="16">
        <v>5075</v>
      </c>
      <c r="E71" s="16">
        <f t="shared" si="24"/>
        <v>9960</v>
      </c>
      <c r="F71" s="26">
        <f aca="true" t="shared" si="25" ref="F71:F80">IF(C71&lt;&gt;"",(IF(E71-E70=0,"0",E71-E70)),"")</f>
        <v>-4</v>
      </c>
      <c r="G71" s="16">
        <v>3399</v>
      </c>
      <c r="H71" s="26">
        <f>IF(G71&lt;&gt;"",(IF(G71-G70=0,"0",G71-G70)),"")</f>
        <v>6</v>
      </c>
    </row>
    <row r="72" spans="1:8" ht="13.5">
      <c r="A72" s="76"/>
      <c r="B72" s="15" t="s">
        <v>123</v>
      </c>
      <c r="C72" s="16">
        <v>4887</v>
      </c>
      <c r="D72" s="16">
        <v>5069</v>
      </c>
      <c r="E72" s="16">
        <f t="shared" si="24"/>
        <v>9956</v>
      </c>
      <c r="F72" s="26">
        <f t="shared" si="25"/>
        <v>-4</v>
      </c>
      <c r="G72" s="16">
        <v>3400</v>
      </c>
      <c r="H72" s="26">
        <f aca="true" t="shared" si="26" ref="H72:H80">IF(G72&lt;&gt;"",(IF(G72-G71=0,"0",G72-G71)),"")</f>
        <v>1</v>
      </c>
    </row>
    <row r="73" spans="1:8" ht="13.5">
      <c r="A73" s="76"/>
      <c r="B73" s="15" t="s">
        <v>124</v>
      </c>
      <c r="C73" s="16">
        <v>4886</v>
      </c>
      <c r="D73" s="16">
        <v>5063</v>
      </c>
      <c r="E73" s="16">
        <f t="shared" si="24"/>
        <v>9949</v>
      </c>
      <c r="F73" s="26">
        <f t="shared" si="25"/>
        <v>-7</v>
      </c>
      <c r="G73" s="16">
        <v>3395</v>
      </c>
      <c r="H73" s="26">
        <f t="shared" si="26"/>
        <v>-5</v>
      </c>
    </row>
    <row r="74" spans="1:8" ht="13.5">
      <c r="A74" s="76"/>
      <c r="B74" s="15" t="s">
        <v>125</v>
      </c>
      <c r="C74" s="16">
        <v>4878</v>
      </c>
      <c r="D74" s="16">
        <v>5063</v>
      </c>
      <c r="E74" s="16">
        <f t="shared" si="24"/>
        <v>9941</v>
      </c>
      <c r="F74" s="26">
        <f t="shared" si="25"/>
        <v>-8</v>
      </c>
      <c r="G74" s="16">
        <v>3397</v>
      </c>
      <c r="H74" s="26">
        <f t="shared" si="26"/>
        <v>2</v>
      </c>
    </row>
    <row r="75" spans="1:8" ht="13.5">
      <c r="A75" s="76"/>
      <c r="B75" s="15" t="s">
        <v>126</v>
      </c>
      <c r="C75" s="16">
        <v>4869</v>
      </c>
      <c r="D75" s="16">
        <v>5059</v>
      </c>
      <c r="E75" s="16">
        <f t="shared" si="24"/>
        <v>9928</v>
      </c>
      <c r="F75" s="26">
        <f t="shared" si="25"/>
        <v>-13</v>
      </c>
      <c r="G75" s="16">
        <v>3392</v>
      </c>
      <c r="H75" s="26">
        <f t="shared" si="26"/>
        <v>-5</v>
      </c>
    </row>
    <row r="76" spans="1:8" ht="13.5">
      <c r="A76" s="76"/>
      <c r="B76" s="15" t="s">
        <v>127</v>
      </c>
      <c r="C76" s="16">
        <v>4868</v>
      </c>
      <c r="D76" s="16">
        <v>5055</v>
      </c>
      <c r="E76" s="16">
        <f t="shared" si="24"/>
        <v>9923</v>
      </c>
      <c r="F76" s="26">
        <f t="shared" si="25"/>
        <v>-5</v>
      </c>
      <c r="G76" s="16">
        <v>3391</v>
      </c>
      <c r="H76" s="26">
        <f t="shared" si="26"/>
        <v>-1</v>
      </c>
    </row>
    <row r="77" spans="1:8" ht="13.5">
      <c r="A77" s="76"/>
      <c r="B77" s="15" t="s">
        <v>128</v>
      </c>
      <c r="C77" s="16">
        <v>4861</v>
      </c>
      <c r="D77" s="16">
        <v>5049</v>
      </c>
      <c r="E77" s="16">
        <f t="shared" si="24"/>
        <v>9910</v>
      </c>
      <c r="F77" s="26">
        <f t="shared" si="25"/>
        <v>-13</v>
      </c>
      <c r="G77" s="16">
        <v>3392</v>
      </c>
      <c r="H77" s="26">
        <f t="shared" si="26"/>
        <v>1</v>
      </c>
    </row>
    <row r="78" spans="1:8" ht="13.5">
      <c r="A78" s="76"/>
      <c r="B78" s="15" t="s">
        <v>129</v>
      </c>
      <c r="C78" s="16">
        <v>4856</v>
      </c>
      <c r="D78" s="16">
        <v>5050</v>
      </c>
      <c r="E78" s="16">
        <f t="shared" si="24"/>
        <v>9906</v>
      </c>
      <c r="F78" s="26">
        <f t="shared" si="25"/>
        <v>-4</v>
      </c>
      <c r="G78" s="16">
        <v>3395</v>
      </c>
      <c r="H78" s="26">
        <f t="shared" si="26"/>
        <v>3</v>
      </c>
    </row>
    <row r="79" spans="1:8" ht="13.5">
      <c r="A79" s="76"/>
      <c r="B79" s="15" t="s">
        <v>130</v>
      </c>
      <c r="C79" s="16">
        <v>4846</v>
      </c>
      <c r="D79" s="16">
        <v>5037</v>
      </c>
      <c r="E79" s="16">
        <f t="shared" si="24"/>
        <v>9883</v>
      </c>
      <c r="F79" s="26">
        <f t="shared" si="25"/>
        <v>-23</v>
      </c>
      <c r="G79" s="16">
        <v>3396</v>
      </c>
      <c r="H79" s="26">
        <f t="shared" si="26"/>
        <v>1</v>
      </c>
    </row>
    <row r="80" spans="1:8" ht="13.5">
      <c r="A80" s="76"/>
      <c r="B80" s="15" t="s">
        <v>131</v>
      </c>
      <c r="C80" s="16">
        <v>4841</v>
      </c>
      <c r="D80" s="16">
        <v>5033</v>
      </c>
      <c r="E80" s="16">
        <f t="shared" si="24"/>
        <v>9874</v>
      </c>
      <c r="F80" s="26">
        <f t="shared" si="25"/>
        <v>-9</v>
      </c>
      <c r="G80" s="16">
        <v>3392</v>
      </c>
      <c r="H80" s="26">
        <f t="shared" si="26"/>
        <v>-4</v>
      </c>
    </row>
    <row r="81" spans="1:8" ht="13.5">
      <c r="A81" s="73" t="s">
        <v>161</v>
      </c>
      <c r="B81" s="75"/>
      <c r="C81" s="20">
        <f>C80-C69</f>
        <v>-67</v>
      </c>
      <c r="D81" s="20">
        <f>D80-D69</f>
        <v>-53</v>
      </c>
      <c r="E81" s="20">
        <f>E80-E64</f>
        <v>-158</v>
      </c>
      <c r="F81" s="20">
        <f>SUM(F69:F80)</f>
        <v>-158</v>
      </c>
      <c r="G81" s="20">
        <f>G80-G64</f>
        <v>0</v>
      </c>
      <c r="H81" s="34">
        <f>SUM(H69:H80)</f>
        <v>0</v>
      </c>
    </row>
    <row r="83" spans="1:8" ht="13.5">
      <c r="A83" s="73" t="s">
        <v>59</v>
      </c>
      <c r="B83" s="74" t="s">
        <v>56</v>
      </c>
      <c r="C83" s="79" t="s">
        <v>58</v>
      </c>
      <c r="D83" s="79"/>
      <c r="E83" s="79"/>
      <c r="F83" s="79"/>
      <c r="G83" s="77" t="s">
        <v>62</v>
      </c>
      <c r="H83" s="78"/>
    </row>
    <row r="84" spans="1:8" ht="27">
      <c r="A84" s="73"/>
      <c r="B84" s="74"/>
      <c r="C84" s="18" t="s">
        <v>23</v>
      </c>
      <c r="D84" s="18" t="s">
        <v>24</v>
      </c>
      <c r="E84" s="18" t="s">
        <v>11</v>
      </c>
      <c r="F84" s="17" t="s">
        <v>61</v>
      </c>
      <c r="G84" s="19" t="s">
        <v>42</v>
      </c>
      <c r="H84" s="25" t="s">
        <v>61</v>
      </c>
    </row>
    <row r="85" spans="1:8" ht="13.5">
      <c r="A85" s="76" t="s">
        <v>80</v>
      </c>
      <c r="B85" s="15" t="s">
        <v>81</v>
      </c>
      <c r="C85" s="16">
        <v>4826</v>
      </c>
      <c r="D85" s="16">
        <v>5001</v>
      </c>
      <c r="E85" s="16">
        <f aca="true" t="shared" si="27" ref="E85:E96">C85+D85</f>
        <v>9827</v>
      </c>
      <c r="F85" s="20">
        <f>E85-E80</f>
        <v>-47</v>
      </c>
      <c r="G85" s="16">
        <v>3389</v>
      </c>
      <c r="H85" s="20">
        <f>G85-G80</f>
        <v>-3</v>
      </c>
    </row>
    <row r="86" spans="1:8" ht="13.5">
      <c r="A86" s="76"/>
      <c r="B86" s="15" t="s">
        <v>82</v>
      </c>
      <c r="C86" s="16">
        <v>4813</v>
      </c>
      <c r="D86" s="16">
        <v>4989</v>
      </c>
      <c r="E86" s="16">
        <f t="shared" si="27"/>
        <v>9802</v>
      </c>
      <c r="F86" s="26">
        <f>IF(C86&lt;&gt;"",(IF(E86-E85=0,"0",E86-E85)),"")</f>
        <v>-25</v>
      </c>
      <c r="G86" s="16">
        <v>3387</v>
      </c>
      <c r="H86" s="26">
        <f>IF(G86&lt;&gt;"",(IF(G86-G85=0,"0",G86-G85)),"")</f>
        <v>-2</v>
      </c>
    </row>
    <row r="87" spans="1:8" ht="13.5">
      <c r="A87" s="76"/>
      <c r="B87" s="15" t="s">
        <v>83</v>
      </c>
      <c r="C87" s="16">
        <v>4807</v>
      </c>
      <c r="D87" s="16">
        <v>4983</v>
      </c>
      <c r="E87" s="16">
        <f t="shared" si="27"/>
        <v>9790</v>
      </c>
      <c r="F87" s="26">
        <f aca="true" t="shared" si="28" ref="F87:F96">IF(C87&lt;&gt;"",(IF(E87-E86=0,"0",E87-E86)),"")</f>
        <v>-12</v>
      </c>
      <c r="G87" s="16">
        <v>3385</v>
      </c>
      <c r="H87" s="26">
        <f>IF(G87&lt;&gt;"",(IF(G87-G86=0,"0",G87-G86)),"")</f>
        <v>-2</v>
      </c>
    </row>
    <row r="88" spans="1:8" ht="13.5">
      <c r="A88" s="76"/>
      <c r="B88" s="15" t="s">
        <v>84</v>
      </c>
      <c r="C88" s="16">
        <v>4800</v>
      </c>
      <c r="D88" s="16">
        <v>4981</v>
      </c>
      <c r="E88" s="16">
        <f t="shared" si="27"/>
        <v>9781</v>
      </c>
      <c r="F88" s="26">
        <f t="shared" si="28"/>
        <v>-9</v>
      </c>
      <c r="G88" s="16">
        <v>3382</v>
      </c>
      <c r="H88" s="26">
        <f aca="true" t="shared" si="29" ref="H88:H96">IF(G88&lt;&gt;"",(IF(G88-G87=0,"0",G88-G87)),"")</f>
        <v>-3</v>
      </c>
    </row>
    <row r="89" spans="1:8" ht="13.5">
      <c r="A89" s="76"/>
      <c r="B89" s="15" t="s">
        <v>85</v>
      </c>
      <c r="C89" s="16">
        <v>4797</v>
      </c>
      <c r="D89" s="16">
        <v>4978</v>
      </c>
      <c r="E89" s="16">
        <f t="shared" si="27"/>
        <v>9775</v>
      </c>
      <c r="F89" s="26">
        <f t="shared" si="28"/>
        <v>-6</v>
      </c>
      <c r="G89" s="16">
        <v>3380</v>
      </c>
      <c r="H89" s="26">
        <f t="shared" si="29"/>
        <v>-2</v>
      </c>
    </row>
    <row r="90" spans="1:8" ht="13.5">
      <c r="A90" s="76"/>
      <c r="B90" s="15" t="s">
        <v>86</v>
      </c>
      <c r="C90" s="16">
        <v>4787</v>
      </c>
      <c r="D90" s="16">
        <v>4971</v>
      </c>
      <c r="E90" s="16">
        <f t="shared" si="27"/>
        <v>9758</v>
      </c>
      <c r="F90" s="26">
        <f t="shared" si="28"/>
        <v>-17</v>
      </c>
      <c r="G90" s="16">
        <v>3375</v>
      </c>
      <c r="H90" s="26">
        <f t="shared" si="29"/>
        <v>-5</v>
      </c>
    </row>
    <row r="91" spans="1:8" ht="13.5">
      <c r="A91" s="76"/>
      <c r="B91" s="15" t="s">
        <v>87</v>
      </c>
      <c r="C91" s="16">
        <v>4776</v>
      </c>
      <c r="D91" s="16">
        <v>4960</v>
      </c>
      <c r="E91" s="16">
        <f t="shared" si="27"/>
        <v>9736</v>
      </c>
      <c r="F91" s="26">
        <f t="shared" si="28"/>
        <v>-22</v>
      </c>
      <c r="G91" s="16">
        <v>3380</v>
      </c>
      <c r="H91" s="26">
        <f t="shared" si="29"/>
        <v>5</v>
      </c>
    </row>
    <row r="92" spans="1:8" ht="13.5">
      <c r="A92" s="76"/>
      <c r="B92" s="15" t="s">
        <v>88</v>
      </c>
      <c r="C92" s="16">
        <v>4773</v>
      </c>
      <c r="D92" s="16">
        <v>4958</v>
      </c>
      <c r="E92" s="16">
        <f t="shared" si="27"/>
        <v>9731</v>
      </c>
      <c r="F92" s="26">
        <f t="shared" si="28"/>
        <v>-5</v>
      </c>
      <c r="G92" s="16">
        <v>3381</v>
      </c>
      <c r="H92" s="26">
        <f t="shared" si="29"/>
        <v>1</v>
      </c>
    </row>
    <row r="93" spans="1:8" ht="13.5">
      <c r="A93" s="76"/>
      <c r="B93" s="15" t="s">
        <v>89</v>
      </c>
      <c r="C93" s="16">
        <v>4765</v>
      </c>
      <c r="D93" s="16">
        <v>4951</v>
      </c>
      <c r="E93" s="16">
        <f t="shared" si="27"/>
        <v>9716</v>
      </c>
      <c r="F93" s="26">
        <f t="shared" si="28"/>
        <v>-15</v>
      </c>
      <c r="G93" s="16">
        <v>3380</v>
      </c>
      <c r="H93" s="26">
        <f t="shared" si="29"/>
        <v>-1</v>
      </c>
    </row>
    <row r="94" spans="1:8" ht="13.5">
      <c r="A94" s="76"/>
      <c r="B94" s="15" t="s">
        <v>90</v>
      </c>
      <c r="C94" s="16">
        <v>4753</v>
      </c>
      <c r="D94" s="16">
        <v>4942</v>
      </c>
      <c r="E94" s="16">
        <f t="shared" si="27"/>
        <v>9695</v>
      </c>
      <c r="F94" s="26">
        <f t="shared" si="28"/>
        <v>-21</v>
      </c>
      <c r="G94" s="16">
        <v>3377</v>
      </c>
      <c r="H94" s="26">
        <f t="shared" si="29"/>
        <v>-3</v>
      </c>
    </row>
    <row r="95" spans="1:8" ht="13.5">
      <c r="A95" s="76"/>
      <c r="B95" s="15" t="s">
        <v>91</v>
      </c>
      <c r="C95" s="16">
        <v>4742</v>
      </c>
      <c r="D95" s="16">
        <v>4943</v>
      </c>
      <c r="E95" s="16">
        <f t="shared" si="27"/>
        <v>9685</v>
      </c>
      <c r="F95" s="26">
        <f t="shared" si="28"/>
        <v>-10</v>
      </c>
      <c r="G95" s="16">
        <v>3373</v>
      </c>
      <c r="H95" s="26">
        <f t="shared" si="29"/>
        <v>-4</v>
      </c>
    </row>
    <row r="96" spans="1:8" ht="13.5">
      <c r="A96" s="76"/>
      <c r="B96" s="15" t="s">
        <v>92</v>
      </c>
      <c r="C96" s="16">
        <v>4737</v>
      </c>
      <c r="D96" s="16">
        <v>4929</v>
      </c>
      <c r="E96" s="16">
        <f t="shared" si="27"/>
        <v>9666</v>
      </c>
      <c r="F96" s="26">
        <f t="shared" si="28"/>
        <v>-19</v>
      </c>
      <c r="G96" s="16">
        <v>3372</v>
      </c>
      <c r="H96" s="26">
        <f t="shared" si="29"/>
        <v>-1</v>
      </c>
    </row>
    <row r="97" spans="1:8" ht="13.5">
      <c r="A97" s="73" t="s">
        <v>160</v>
      </c>
      <c r="B97" s="75"/>
      <c r="C97" s="20">
        <f>C96-C85</f>
        <v>-89</v>
      </c>
      <c r="D97" s="20">
        <f>D96-D85</f>
        <v>-72</v>
      </c>
      <c r="E97" s="20">
        <f>E96-E80</f>
        <v>-208</v>
      </c>
      <c r="F97" s="20">
        <f>SUM(F85:F96)</f>
        <v>-208</v>
      </c>
      <c r="G97" s="20">
        <f>G96-G80</f>
        <v>-20</v>
      </c>
      <c r="H97" s="20">
        <f>SUM(H85:H96)</f>
        <v>-20</v>
      </c>
    </row>
  </sheetData>
  <sheetProtection/>
  <mergeCells count="62">
    <mergeCell ref="P2:Q2"/>
    <mergeCell ref="J21:J32"/>
    <mergeCell ref="J33:K33"/>
    <mergeCell ref="J19:J20"/>
    <mergeCell ref="K19:K20"/>
    <mergeCell ref="P19:Q19"/>
    <mergeCell ref="L35:O35"/>
    <mergeCell ref="P35:Q35"/>
    <mergeCell ref="G2:H2"/>
    <mergeCell ref="J51:J52"/>
    <mergeCell ref="K35:K36"/>
    <mergeCell ref="J2:J3"/>
    <mergeCell ref="K2:K3"/>
    <mergeCell ref="J49:K49"/>
    <mergeCell ref="J35:J36"/>
    <mergeCell ref="P51:Q51"/>
    <mergeCell ref="C83:F83"/>
    <mergeCell ref="G83:H83"/>
    <mergeCell ref="L2:O2"/>
    <mergeCell ref="J67:Q68"/>
    <mergeCell ref="J53:J64"/>
    <mergeCell ref="J65:K65"/>
    <mergeCell ref="J37:J48"/>
    <mergeCell ref="K51:K52"/>
    <mergeCell ref="J4:J15"/>
    <mergeCell ref="J16:K16"/>
    <mergeCell ref="A1:H1"/>
    <mergeCell ref="A5:A16"/>
    <mergeCell ref="B2:B3"/>
    <mergeCell ref="C2:F2"/>
    <mergeCell ref="A2:A3"/>
    <mergeCell ref="G19:H19"/>
    <mergeCell ref="C19:F19"/>
    <mergeCell ref="L51:O51"/>
    <mergeCell ref="L19:O19"/>
    <mergeCell ref="A85:A96"/>
    <mergeCell ref="A97:B97"/>
    <mergeCell ref="B35:B36"/>
    <mergeCell ref="C35:F35"/>
    <mergeCell ref="A81:B81"/>
    <mergeCell ref="A65:B65"/>
    <mergeCell ref="A67:A68"/>
    <mergeCell ref="B67:B68"/>
    <mergeCell ref="G67:H67"/>
    <mergeCell ref="C67:F67"/>
    <mergeCell ref="G35:H35"/>
    <mergeCell ref="A37:A48"/>
    <mergeCell ref="G51:H51"/>
    <mergeCell ref="A53:A64"/>
    <mergeCell ref="A51:A52"/>
    <mergeCell ref="B51:B52"/>
    <mergeCell ref="C51:F51"/>
    <mergeCell ref="A83:A84"/>
    <mergeCell ref="B83:B84"/>
    <mergeCell ref="A49:B49"/>
    <mergeCell ref="A17:B17"/>
    <mergeCell ref="A19:A20"/>
    <mergeCell ref="B19:B20"/>
    <mergeCell ref="A33:B33"/>
    <mergeCell ref="A21:A32"/>
    <mergeCell ref="A69:A80"/>
    <mergeCell ref="A35:A3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P30" sqref="P30:P32"/>
    </sheetView>
  </sheetViews>
  <sheetFormatPr defaultColWidth="9.00390625" defaultRowHeight="13.5"/>
  <cols>
    <col min="1" max="1" width="2.125" style="0" customWidth="1"/>
    <col min="2" max="2" width="13.625" style="0" bestFit="1" customWidth="1"/>
    <col min="3" max="3" width="7.00390625" style="0" bestFit="1" customWidth="1"/>
    <col min="4" max="4" width="7.625" style="0" bestFit="1" customWidth="1"/>
    <col min="5" max="5" width="6.50390625" style="0" bestFit="1" customWidth="1"/>
    <col min="6" max="6" width="7.00390625" style="0" bestFit="1" customWidth="1"/>
    <col min="7" max="7" width="6.50390625" style="0" bestFit="1" customWidth="1"/>
    <col min="8" max="8" width="7.00390625" style="0" bestFit="1" customWidth="1"/>
    <col min="9" max="9" width="6.50390625" style="0" bestFit="1" customWidth="1"/>
    <col min="10" max="10" width="7.00390625" style="0" bestFit="1" customWidth="1"/>
    <col min="11" max="11" width="6.50390625" style="0" bestFit="1" customWidth="1"/>
    <col min="12" max="12" width="7.00390625" style="0" bestFit="1" customWidth="1"/>
    <col min="13" max="17" width="7.00390625" style="0" customWidth="1"/>
  </cols>
  <sheetData>
    <row r="1" spans="1:12" ht="13.5">
      <c r="A1" s="97" t="s">
        <v>7</v>
      </c>
      <c r="B1" s="97"/>
      <c r="C1" s="97"/>
      <c r="D1" s="2" t="s">
        <v>1</v>
      </c>
      <c r="E1" s="106" t="s">
        <v>0</v>
      </c>
      <c r="F1" s="106"/>
      <c r="G1" s="106" t="s">
        <v>4</v>
      </c>
      <c r="H1" s="106"/>
      <c r="I1" s="106" t="s">
        <v>5</v>
      </c>
      <c r="J1" s="106"/>
      <c r="K1" s="106" t="s">
        <v>6</v>
      </c>
      <c r="L1" s="106"/>
    </row>
    <row r="2" spans="1:12" ht="13.5">
      <c r="A2" s="97"/>
      <c r="B2" s="97"/>
      <c r="C2" s="97"/>
      <c r="D2" s="2" t="s">
        <v>2</v>
      </c>
      <c r="E2" s="2" t="s">
        <v>2</v>
      </c>
      <c r="F2" s="2" t="s">
        <v>3</v>
      </c>
      <c r="G2" s="2" t="s">
        <v>2</v>
      </c>
      <c r="H2" s="2" t="s">
        <v>3</v>
      </c>
      <c r="I2" s="2" t="s">
        <v>2</v>
      </c>
      <c r="J2" s="2" t="s">
        <v>3</v>
      </c>
      <c r="K2" s="2" t="s">
        <v>2</v>
      </c>
      <c r="L2" s="2" t="s">
        <v>3</v>
      </c>
    </row>
    <row r="3" spans="1:12" ht="13.5">
      <c r="A3" s="100" t="s">
        <v>8</v>
      </c>
      <c r="B3" s="101"/>
      <c r="C3" s="1" t="s">
        <v>9</v>
      </c>
      <c r="D3" s="4">
        <f aca="true" t="shared" si="0" ref="D3:E5">D6+D9+D15</f>
        <v>9286</v>
      </c>
      <c r="E3" s="4">
        <f t="shared" si="0"/>
        <v>8674</v>
      </c>
      <c r="F3" s="5">
        <f aca="true" t="shared" si="1" ref="F3:F17">(E3/D3-1)*100</f>
        <v>-6.590566444109413</v>
      </c>
      <c r="G3" s="4">
        <f>G6+G9+G15</f>
        <v>7937</v>
      </c>
      <c r="H3" s="5">
        <f>(G3/E3-1)*100</f>
        <v>-8.49665667512105</v>
      </c>
      <c r="I3" s="4">
        <f>I6+I9+I15</f>
        <v>7590</v>
      </c>
      <c r="J3" s="5">
        <f>(I3/G3-1)*100</f>
        <v>-4.37192894040569</v>
      </c>
      <c r="K3" s="4">
        <f>K6+K9+K15</f>
        <v>7445</v>
      </c>
      <c r="L3" s="5">
        <f>(K3/I3-1)*100</f>
        <v>-1.910408432147559</v>
      </c>
    </row>
    <row r="4" spans="1:12" ht="13.5">
      <c r="A4" s="102"/>
      <c r="B4" s="103"/>
      <c r="C4" s="1" t="s">
        <v>10</v>
      </c>
      <c r="D4" s="4">
        <f t="shared" si="0"/>
        <v>6838</v>
      </c>
      <c r="E4" s="4">
        <f t="shared" si="0"/>
        <v>6205</v>
      </c>
      <c r="F4" s="5">
        <f t="shared" si="1"/>
        <v>-9.257092717168758</v>
      </c>
      <c r="G4" s="4">
        <f>G7+G10+G16</f>
        <v>5639</v>
      </c>
      <c r="H4" s="5">
        <f aca="true" t="shared" si="2" ref="H4:L17">(G4/E4-1)*100</f>
        <v>-9.121676067687346</v>
      </c>
      <c r="I4" s="4">
        <f>I7+I10+I16</f>
        <v>5181</v>
      </c>
      <c r="J4" s="5">
        <f t="shared" si="2"/>
        <v>-8.122007448129098</v>
      </c>
      <c r="K4" s="4">
        <f>K7+K10+K16</f>
        <v>5020</v>
      </c>
      <c r="L4" s="5">
        <f t="shared" si="2"/>
        <v>-3.1075082030496026</v>
      </c>
    </row>
    <row r="5" spans="1:12" ht="13.5">
      <c r="A5" s="104"/>
      <c r="B5" s="105"/>
      <c r="C5" s="2" t="s">
        <v>11</v>
      </c>
      <c r="D5" s="4">
        <f t="shared" si="0"/>
        <v>16124</v>
      </c>
      <c r="E5" s="4">
        <f t="shared" si="0"/>
        <v>14879</v>
      </c>
      <c r="F5" s="5">
        <f t="shared" si="1"/>
        <v>-7.721409079632846</v>
      </c>
      <c r="G5" s="4">
        <f>G8+G11+G17</f>
        <v>13576</v>
      </c>
      <c r="H5" s="5">
        <f t="shared" si="2"/>
        <v>-8.757308958935416</v>
      </c>
      <c r="I5" s="4">
        <f>I8+I11+I17</f>
        <v>12771</v>
      </c>
      <c r="J5" s="5">
        <f t="shared" si="2"/>
        <v>-5.929581614614021</v>
      </c>
      <c r="K5" s="4">
        <f>K8+K11+K17</f>
        <v>12465</v>
      </c>
      <c r="L5" s="5">
        <f t="shared" si="2"/>
        <v>-2.3960535588442577</v>
      </c>
    </row>
    <row r="6" spans="1:12" ht="13.5">
      <c r="A6" s="100" t="s">
        <v>12</v>
      </c>
      <c r="B6" s="101"/>
      <c r="C6" s="1" t="s">
        <v>9</v>
      </c>
      <c r="D6" s="4">
        <v>3301</v>
      </c>
      <c r="E6" s="4">
        <v>2665</v>
      </c>
      <c r="F6" s="5">
        <f t="shared" si="1"/>
        <v>-19.266888821569218</v>
      </c>
      <c r="G6" s="4">
        <v>2047</v>
      </c>
      <c r="H6" s="5">
        <f t="shared" si="2"/>
        <v>-23.189493433395867</v>
      </c>
      <c r="I6" s="4">
        <v>1706</v>
      </c>
      <c r="J6" s="5">
        <f t="shared" si="2"/>
        <v>-16.658524670249143</v>
      </c>
      <c r="K6" s="4">
        <v>1562</v>
      </c>
      <c r="L6" s="5">
        <f t="shared" si="2"/>
        <v>-8.440797186400939</v>
      </c>
    </row>
    <row r="7" spans="1:12" ht="13.5">
      <c r="A7" s="102"/>
      <c r="B7" s="103"/>
      <c r="C7" s="1" t="s">
        <v>10</v>
      </c>
      <c r="D7" s="4">
        <v>2429</v>
      </c>
      <c r="E7" s="4">
        <v>1962</v>
      </c>
      <c r="F7" s="5">
        <f t="shared" si="1"/>
        <v>-19.2260189378345</v>
      </c>
      <c r="G7" s="4">
        <v>1418</v>
      </c>
      <c r="H7" s="5">
        <f t="shared" si="2"/>
        <v>-27.726809378185525</v>
      </c>
      <c r="I7" s="4">
        <v>1080</v>
      </c>
      <c r="J7" s="5">
        <f t="shared" si="2"/>
        <v>-23.836389280677007</v>
      </c>
      <c r="K7" s="4">
        <v>983</v>
      </c>
      <c r="L7" s="5">
        <f t="shared" si="2"/>
        <v>-8.98148148148148</v>
      </c>
    </row>
    <row r="8" spans="1:12" ht="13.5">
      <c r="A8" s="104"/>
      <c r="B8" s="105"/>
      <c r="C8" s="2" t="s">
        <v>11</v>
      </c>
      <c r="D8" s="4">
        <f>D6+D7</f>
        <v>5730</v>
      </c>
      <c r="E8" s="4">
        <f>E6+E7</f>
        <v>4627</v>
      </c>
      <c r="F8" s="5">
        <f t="shared" si="1"/>
        <v>-19.24956369982548</v>
      </c>
      <c r="G8" s="4">
        <f>G6+G7</f>
        <v>3465</v>
      </c>
      <c r="H8" s="5">
        <f t="shared" si="2"/>
        <v>-25.113464447806354</v>
      </c>
      <c r="I8" s="4">
        <f>I6+I7</f>
        <v>2786</v>
      </c>
      <c r="J8" s="5">
        <f t="shared" si="2"/>
        <v>-19.5959595959596</v>
      </c>
      <c r="K8" s="4">
        <f>K6+K7</f>
        <v>2545</v>
      </c>
      <c r="L8" s="5">
        <f t="shared" si="2"/>
        <v>-8.650394831299357</v>
      </c>
    </row>
    <row r="9" spans="1:12" ht="13.5">
      <c r="A9" s="8"/>
      <c r="B9" s="10"/>
      <c r="C9" s="7" t="s">
        <v>9</v>
      </c>
      <c r="D9" s="4">
        <v>5266</v>
      </c>
      <c r="E9" s="4">
        <v>5216</v>
      </c>
      <c r="F9" s="5">
        <f t="shared" si="1"/>
        <v>-0.9494872768704865</v>
      </c>
      <c r="G9" s="4">
        <v>4981</v>
      </c>
      <c r="H9" s="5">
        <f t="shared" si="2"/>
        <v>-4.505368098159512</v>
      </c>
      <c r="I9" s="4">
        <v>4884</v>
      </c>
      <c r="J9" s="5">
        <f t="shared" si="2"/>
        <v>-1.947400120457743</v>
      </c>
      <c r="K9" s="4">
        <v>4820</v>
      </c>
      <c r="L9" s="5">
        <f t="shared" si="2"/>
        <v>-1.3104013104013101</v>
      </c>
    </row>
    <row r="10" spans="1:12" ht="13.5">
      <c r="A10" s="102" t="s">
        <v>13</v>
      </c>
      <c r="B10" s="107"/>
      <c r="C10" s="7" t="s">
        <v>10</v>
      </c>
      <c r="D10" s="4">
        <v>3771</v>
      </c>
      <c r="E10" s="4">
        <v>3557</v>
      </c>
      <c r="F10" s="5">
        <f t="shared" si="1"/>
        <v>-5.674887297798992</v>
      </c>
      <c r="G10" s="4">
        <v>3526</v>
      </c>
      <c r="H10" s="5">
        <f t="shared" si="2"/>
        <v>-0.8715209446162442</v>
      </c>
      <c r="I10" s="4">
        <v>3376</v>
      </c>
      <c r="J10" s="5">
        <f t="shared" si="2"/>
        <v>-4.254112308564951</v>
      </c>
      <c r="K10" s="4">
        <v>3285</v>
      </c>
      <c r="L10" s="5">
        <f t="shared" si="2"/>
        <v>-2.6954976303317557</v>
      </c>
    </row>
    <row r="11" spans="1:12" ht="13.5">
      <c r="A11" s="3"/>
      <c r="B11" s="11"/>
      <c r="C11" s="9" t="s">
        <v>11</v>
      </c>
      <c r="D11" s="4">
        <f>D9+D10</f>
        <v>9037</v>
      </c>
      <c r="E11" s="4">
        <f>E9+E10</f>
        <v>8773</v>
      </c>
      <c r="F11" s="5">
        <f t="shared" si="1"/>
        <v>-2.9213234480469197</v>
      </c>
      <c r="G11" s="4">
        <f>G9+G10</f>
        <v>8507</v>
      </c>
      <c r="H11" s="5">
        <f t="shared" si="2"/>
        <v>-3.0320300923287413</v>
      </c>
      <c r="I11" s="4">
        <f>I9+I10</f>
        <v>8260</v>
      </c>
      <c r="J11" s="5">
        <f t="shared" si="2"/>
        <v>-2.903491242506173</v>
      </c>
      <c r="K11" s="4">
        <f>K9+K10</f>
        <v>8105</v>
      </c>
      <c r="L11" s="5">
        <f t="shared" si="2"/>
        <v>-1.8765133171912862</v>
      </c>
    </row>
    <row r="12" spans="1:12" ht="13.5">
      <c r="A12" s="98"/>
      <c r="B12" s="86" t="s">
        <v>14</v>
      </c>
      <c r="C12" s="1" t="s">
        <v>9</v>
      </c>
      <c r="D12" s="4">
        <v>1808</v>
      </c>
      <c r="E12" s="4">
        <v>1754</v>
      </c>
      <c r="F12" s="5">
        <f t="shared" si="1"/>
        <v>-2.986725663716816</v>
      </c>
      <c r="G12" s="4">
        <v>1609</v>
      </c>
      <c r="H12" s="5">
        <f t="shared" si="2"/>
        <v>-8.26681870011402</v>
      </c>
      <c r="I12" s="4">
        <v>1560</v>
      </c>
      <c r="J12" s="5">
        <f t="shared" si="2"/>
        <v>-3.045369794903663</v>
      </c>
      <c r="K12" s="4">
        <v>1375</v>
      </c>
      <c r="L12" s="5">
        <f t="shared" si="2"/>
        <v>-11.858974358974361</v>
      </c>
    </row>
    <row r="13" spans="1:12" ht="13.5">
      <c r="A13" s="98"/>
      <c r="B13" s="87"/>
      <c r="C13" s="1" t="s">
        <v>10</v>
      </c>
      <c r="D13" s="4">
        <v>1192</v>
      </c>
      <c r="E13" s="4">
        <v>1064</v>
      </c>
      <c r="F13" s="5">
        <f t="shared" si="1"/>
        <v>-10.738255033557042</v>
      </c>
      <c r="G13" s="4">
        <v>1120</v>
      </c>
      <c r="H13" s="5">
        <f t="shared" si="2"/>
        <v>5.263157894736836</v>
      </c>
      <c r="I13" s="4">
        <v>1062</v>
      </c>
      <c r="J13" s="5">
        <f t="shared" si="2"/>
        <v>-5.178571428571432</v>
      </c>
      <c r="K13" s="4">
        <v>956</v>
      </c>
      <c r="L13" s="5">
        <f t="shared" si="2"/>
        <v>-9.981167608286256</v>
      </c>
    </row>
    <row r="14" spans="1:12" ht="13.5">
      <c r="A14" s="99"/>
      <c r="B14" s="88"/>
      <c r="C14" s="2" t="s">
        <v>11</v>
      </c>
      <c r="D14" s="4">
        <f>D12+D13</f>
        <v>3000</v>
      </c>
      <c r="E14" s="4">
        <f>E12+E13</f>
        <v>2818</v>
      </c>
      <c r="F14" s="5">
        <f t="shared" si="1"/>
        <v>-6.066666666666665</v>
      </c>
      <c r="G14" s="4">
        <f>G12+G13</f>
        <v>2729</v>
      </c>
      <c r="H14" s="5">
        <f t="shared" si="2"/>
        <v>-3.1582682753726</v>
      </c>
      <c r="I14" s="4">
        <f>I12+I13</f>
        <v>2622</v>
      </c>
      <c r="J14" s="5">
        <f t="shared" si="2"/>
        <v>-3.920850128252107</v>
      </c>
      <c r="K14" s="4">
        <f>K12+K13</f>
        <v>2331</v>
      </c>
      <c r="L14" s="5">
        <f t="shared" si="2"/>
        <v>-11.098398169336388</v>
      </c>
    </row>
    <row r="15" spans="1:12" ht="13.5">
      <c r="A15" s="97" t="s">
        <v>15</v>
      </c>
      <c r="B15" s="97"/>
      <c r="C15" s="1" t="s">
        <v>9</v>
      </c>
      <c r="D15" s="4">
        <v>719</v>
      </c>
      <c r="E15" s="4">
        <v>793</v>
      </c>
      <c r="F15" s="5">
        <f t="shared" si="1"/>
        <v>10.292072322670375</v>
      </c>
      <c r="G15" s="4">
        <v>909</v>
      </c>
      <c r="H15" s="5">
        <f t="shared" si="2"/>
        <v>14.627994955863798</v>
      </c>
      <c r="I15" s="4">
        <v>1000</v>
      </c>
      <c r="J15" s="5">
        <f t="shared" si="2"/>
        <v>10.011001100110018</v>
      </c>
      <c r="K15" s="4">
        <v>1063</v>
      </c>
      <c r="L15" s="5">
        <f t="shared" si="2"/>
        <v>6.2999999999999945</v>
      </c>
    </row>
    <row r="16" spans="1:12" ht="13.5">
      <c r="A16" s="97"/>
      <c r="B16" s="97"/>
      <c r="C16" s="1" t="s">
        <v>10</v>
      </c>
      <c r="D16" s="4">
        <v>638</v>
      </c>
      <c r="E16" s="4">
        <v>686</v>
      </c>
      <c r="F16" s="5">
        <f t="shared" si="1"/>
        <v>7.523510971786829</v>
      </c>
      <c r="G16" s="4">
        <v>695</v>
      </c>
      <c r="H16" s="5">
        <f t="shared" si="2"/>
        <v>1.3119533527696792</v>
      </c>
      <c r="I16" s="4">
        <v>725</v>
      </c>
      <c r="J16" s="5">
        <f t="shared" si="2"/>
        <v>4.316546762589923</v>
      </c>
      <c r="K16" s="4">
        <v>752</v>
      </c>
      <c r="L16" s="5">
        <f t="shared" si="2"/>
        <v>3.724137931034477</v>
      </c>
    </row>
    <row r="17" spans="1:12" ht="13.5">
      <c r="A17" s="97"/>
      <c r="B17" s="97"/>
      <c r="C17" s="2" t="s">
        <v>11</v>
      </c>
      <c r="D17" s="4">
        <f aca="true" t="shared" si="3" ref="D17:K17">D15+D16</f>
        <v>1357</v>
      </c>
      <c r="E17" s="4">
        <f t="shared" si="3"/>
        <v>1479</v>
      </c>
      <c r="F17" s="5">
        <f t="shared" si="1"/>
        <v>8.990420044215174</v>
      </c>
      <c r="G17" s="4">
        <f t="shared" si="3"/>
        <v>1604</v>
      </c>
      <c r="H17" s="5">
        <f t="shared" si="2"/>
        <v>8.45165652467883</v>
      </c>
      <c r="I17" s="4">
        <f t="shared" si="3"/>
        <v>1725</v>
      </c>
      <c r="J17" s="5">
        <f t="shared" si="2"/>
        <v>7.54364089775561</v>
      </c>
      <c r="K17" s="4">
        <f t="shared" si="3"/>
        <v>1815</v>
      </c>
      <c r="L17" s="5">
        <f t="shared" si="2"/>
        <v>5.217391304347818</v>
      </c>
    </row>
    <row r="18" spans="1:12" ht="13.5">
      <c r="A18" s="97" t="s">
        <v>16</v>
      </c>
      <c r="B18" s="97"/>
      <c r="C18" s="1" t="s">
        <v>9</v>
      </c>
      <c r="D18" s="6">
        <f aca="true" t="shared" si="4" ref="D18:E20">D12/D3</f>
        <v>0.19470170148610813</v>
      </c>
      <c r="E18" s="6">
        <f t="shared" si="4"/>
        <v>0.20221351164399354</v>
      </c>
      <c r="F18" s="2" t="s">
        <v>37</v>
      </c>
      <c r="G18" s="6">
        <f>G12/G3</f>
        <v>0.2027214312712612</v>
      </c>
      <c r="H18" s="2" t="s">
        <v>37</v>
      </c>
      <c r="I18" s="6">
        <f>I12/I3</f>
        <v>0.20553359683794467</v>
      </c>
      <c r="J18" s="2" t="s">
        <v>37</v>
      </c>
      <c r="K18" s="6">
        <f>K12/K3</f>
        <v>0.18468770987239758</v>
      </c>
      <c r="L18" s="2" t="s">
        <v>37</v>
      </c>
    </row>
    <row r="19" spans="1:12" ht="13.5">
      <c r="A19" s="97"/>
      <c r="B19" s="97"/>
      <c r="C19" s="1" t="s">
        <v>10</v>
      </c>
      <c r="D19" s="6">
        <f t="shared" si="4"/>
        <v>0.17431997660134543</v>
      </c>
      <c r="E19" s="6">
        <f t="shared" si="4"/>
        <v>0.17147461724415794</v>
      </c>
      <c r="F19" s="2" t="s">
        <v>37</v>
      </c>
      <c r="G19" s="6">
        <f>G13/G4</f>
        <v>0.19861677602411776</v>
      </c>
      <c r="H19" s="2" t="s">
        <v>37</v>
      </c>
      <c r="I19" s="6">
        <f>I13/I4</f>
        <v>0.20497973364215402</v>
      </c>
      <c r="J19" s="2" t="s">
        <v>37</v>
      </c>
      <c r="K19" s="6">
        <f>K13/K4</f>
        <v>0.1904382470119522</v>
      </c>
      <c r="L19" s="2" t="s">
        <v>37</v>
      </c>
    </row>
    <row r="20" spans="1:12" ht="13.5">
      <c r="A20" s="97"/>
      <c r="B20" s="97"/>
      <c r="C20" s="2" t="s">
        <v>11</v>
      </c>
      <c r="D20" s="6">
        <f t="shared" si="4"/>
        <v>0.18605805011163484</v>
      </c>
      <c r="E20" s="6">
        <f t="shared" si="4"/>
        <v>0.18939444855164997</v>
      </c>
      <c r="F20" s="2" t="s">
        <v>37</v>
      </c>
      <c r="G20" s="6">
        <f>G14/G5</f>
        <v>0.2010164997053624</v>
      </c>
      <c r="H20" s="2" t="s">
        <v>37</v>
      </c>
      <c r="I20" s="6">
        <f>I14/I5</f>
        <v>0.20530890298332158</v>
      </c>
      <c r="J20" s="2" t="s">
        <v>37</v>
      </c>
      <c r="K20" s="6">
        <f>K14/K5</f>
        <v>0.18700361010830324</v>
      </c>
      <c r="L20" s="2" t="s">
        <v>37</v>
      </c>
    </row>
    <row r="21" spans="1:12" ht="13.5">
      <c r="A21" s="97" t="s">
        <v>17</v>
      </c>
      <c r="B21" s="97"/>
      <c r="C21" s="1" t="s">
        <v>9</v>
      </c>
      <c r="D21" s="6">
        <f aca="true" t="shared" si="5" ref="D21:E23">D15/D3</f>
        <v>0.07742838681886711</v>
      </c>
      <c r="E21" s="6">
        <f t="shared" si="5"/>
        <v>0.09142264237952502</v>
      </c>
      <c r="F21" s="2" t="s">
        <v>37</v>
      </c>
      <c r="G21" s="6">
        <f>G15/G3</f>
        <v>0.1145268993322414</v>
      </c>
      <c r="H21" s="2" t="s">
        <v>37</v>
      </c>
      <c r="I21" s="6">
        <f>I15/I3</f>
        <v>0.13175230566534915</v>
      </c>
      <c r="J21" s="2" t="s">
        <v>37</v>
      </c>
      <c r="K21" s="6">
        <f>K15/K3</f>
        <v>0.1427803895231699</v>
      </c>
      <c r="L21" s="2" t="s">
        <v>37</v>
      </c>
    </row>
    <row r="22" spans="1:12" ht="13.5">
      <c r="A22" s="97"/>
      <c r="B22" s="97"/>
      <c r="C22" s="1" t="s">
        <v>10</v>
      </c>
      <c r="D22" s="6">
        <f t="shared" si="5"/>
        <v>0.09330213512723018</v>
      </c>
      <c r="E22" s="6">
        <f t="shared" si="5"/>
        <v>0.11055600322320709</v>
      </c>
      <c r="F22" s="2" t="s">
        <v>37</v>
      </c>
      <c r="G22" s="6">
        <f>G16/G4</f>
        <v>0.12324880297925164</v>
      </c>
      <c r="H22" s="2" t="s">
        <v>37</v>
      </c>
      <c r="I22" s="6">
        <f>I16/I4</f>
        <v>0.1399343756031654</v>
      </c>
      <c r="J22" s="2" t="s">
        <v>37</v>
      </c>
      <c r="K22" s="6">
        <f>K16/K4</f>
        <v>0.149800796812749</v>
      </c>
      <c r="L22" s="2" t="s">
        <v>37</v>
      </c>
    </row>
    <row r="23" spans="1:12" ht="13.5">
      <c r="A23" s="97"/>
      <c r="B23" s="97"/>
      <c r="C23" s="2" t="s">
        <v>11</v>
      </c>
      <c r="D23" s="6">
        <f t="shared" si="5"/>
        <v>0.08416025800049616</v>
      </c>
      <c r="E23" s="6">
        <f t="shared" si="5"/>
        <v>0.09940184152160764</v>
      </c>
      <c r="F23" s="2" t="s">
        <v>37</v>
      </c>
      <c r="G23" s="6">
        <f>G17/G5</f>
        <v>0.11814967589864467</v>
      </c>
      <c r="H23" s="2" t="s">
        <v>37</v>
      </c>
      <c r="I23" s="6">
        <f>I17/I5</f>
        <v>0.13507164669955368</v>
      </c>
      <c r="J23" s="2" t="s">
        <v>37</v>
      </c>
      <c r="K23" s="6">
        <f>K17/K5</f>
        <v>0.14560770156438027</v>
      </c>
      <c r="L23" s="2" t="s">
        <v>37</v>
      </c>
    </row>
    <row r="24" spans="1:12" ht="13.5">
      <c r="A24" s="97" t="s">
        <v>40</v>
      </c>
      <c r="B24" s="97"/>
      <c r="C24" s="1" t="s">
        <v>9</v>
      </c>
      <c r="D24" s="6">
        <f aca="true" t="shared" si="6" ref="D24:E26">D6/D3</f>
        <v>0.355481369804006</v>
      </c>
      <c r="E24" s="6">
        <f t="shared" si="6"/>
        <v>0.3072400276688956</v>
      </c>
      <c r="F24" s="2" t="s">
        <v>37</v>
      </c>
      <c r="G24" s="6">
        <f>G6/G3</f>
        <v>0.2579060098273907</v>
      </c>
      <c r="H24" s="2" t="s">
        <v>37</v>
      </c>
      <c r="I24" s="6">
        <f>I6/I3</f>
        <v>0.22476943346508563</v>
      </c>
      <c r="J24" s="2" t="s">
        <v>37</v>
      </c>
      <c r="K24" s="6">
        <f>K6/K3</f>
        <v>0.20980523841504364</v>
      </c>
      <c r="L24" s="2" t="s">
        <v>37</v>
      </c>
    </row>
    <row r="25" spans="1:12" ht="13.5">
      <c r="A25" s="97"/>
      <c r="B25" s="97"/>
      <c r="C25" s="1" t="s">
        <v>10</v>
      </c>
      <c r="D25" s="6">
        <f t="shared" si="6"/>
        <v>0.35522082480257383</v>
      </c>
      <c r="E25" s="6">
        <f t="shared" si="6"/>
        <v>0.3161966156325544</v>
      </c>
      <c r="F25" s="2" t="s">
        <v>37</v>
      </c>
      <c r="G25" s="6">
        <f>G7/G4</f>
        <v>0.25146302535910625</v>
      </c>
      <c r="H25" s="2" t="s">
        <v>37</v>
      </c>
      <c r="I25" s="6">
        <f>I7/I4</f>
        <v>0.20845396641574984</v>
      </c>
      <c r="J25" s="2" t="s">
        <v>37</v>
      </c>
      <c r="K25" s="6">
        <f>K7/K4</f>
        <v>0.1958167330677291</v>
      </c>
      <c r="L25" s="2" t="s">
        <v>37</v>
      </c>
    </row>
    <row r="26" spans="1:12" ht="13.5">
      <c r="A26" s="97"/>
      <c r="B26" s="97"/>
      <c r="C26" s="2" t="s">
        <v>11</v>
      </c>
      <c r="D26" s="6">
        <f t="shared" si="6"/>
        <v>0.3553708757132225</v>
      </c>
      <c r="E26" s="6">
        <f t="shared" si="6"/>
        <v>0.31097519994623296</v>
      </c>
      <c r="F26" s="2" t="s">
        <v>37</v>
      </c>
      <c r="G26" s="6">
        <f>G8/G5</f>
        <v>0.25522981732469063</v>
      </c>
      <c r="H26" s="2" t="s">
        <v>37</v>
      </c>
      <c r="I26" s="6">
        <f>I8/I5</f>
        <v>0.21815049722026467</v>
      </c>
      <c r="J26" s="2" t="s">
        <v>37</v>
      </c>
      <c r="K26" s="6">
        <f>K8/K5</f>
        <v>0.20417168070597674</v>
      </c>
      <c r="L26" s="2" t="s">
        <v>37</v>
      </c>
    </row>
    <row r="28" spans="1:17" ht="13.5">
      <c r="A28" s="97" t="s">
        <v>7</v>
      </c>
      <c r="B28" s="97"/>
      <c r="C28" s="97"/>
      <c r="D28" s="95" t="s">
        <v>18</v>
      </c>
      <c r="E28" s="96"/>
      <c r="F28" s="95" t="s">
        <v>19</v>
      </c>
      <c r="G28" s="96"/>
      <c r="H28" s="95" t="s">
        <v>20</v>
      </c>
      <c r="I28" s="96"/>
      <c r="J28" s="95" t="s">
        <v>21</v>
      </c>
      <c r="K28" s="96"/>
      <c r="L28" s="95" t="s">
        <v>77</v>
      </c>
      <c r="M28" s="96"/>
      <c r="N28" s="95" t="s">
        <v>180</v>
      </c>
      <c r="O28" s="96"/>
      <c r="P28" s="95" t="s">
        <v>226</v>
      </c>
      <c r="Q28" s="96"/>
    </row>
    <row r="29" spans="1:17" ht="13.5">
      <c r="A29" s="97"/>
      <c r="B29" s="97"/>
      <c r="C29" s="97"/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2" t="s">
        <v>2</v>
      </c>
      <c r="K29" s="2" t="s">
        <v>3</v>
      </c>
      <c r="L29" s="2" t="s">
        <v>2</v>
      </c>
      <c r="M29" s="2" t="s">
        <v>3</v>
      </c>
      <c r="N29" s="2" t="s">
        <v>2</v>
      </c>
      <c r="O29" s="2" t="s">
        <v>3</v>
      </c>
      <c r="P29" s="2" t="s">
        <v>2</v>
      </c>
      <c r="Q29" s="2" t="s">
        <v>3</v>
      </c>
    </row>
    <row r="30" spans="1:17" ht="13.5">
      <c r="A30" s="100" t="s">
        <v>8</v>
      </c>
      <c r="B30" s="101"/>
      <c r="C30" s="1" t="s">
        <v>9</v>
      </c>
      <c r="D30" s="4">
        <f>D33+D36+D42</f>
        <v>7172</v>
      </c>
      <c r="E30" s="5">
        <f aca="true" t="shared" si="7" ref="E30:E44">(D30/K3-1)*100</f>
        <v>-3.6668905305574206</v>
      </c>
      <c r="F30" s="4">
        <f>F33+F36+F42</f>
        <v>7128</v>
      </c>
      <c r="G30" s="5">
        <f>(F30/D30-1)*100</f>
        <v>-0.6134969325153339</v>
      </c>
      <c r="H30" s="4">
        <f>H33+H36+H42</f>
        <v>7064</v>
      </c>
      <c r="I30" s="5">
        <f>(H30/F30-1)*100</f>
        <v>-0.8978675645342271</v>
      </c>
      <c r="J30" s="4">
        <f>J33+J36+J42</f>
        <v>6711</v>
      </c>
      <c r="K30" s="5">
        <f>(J30/H30-1)*100</f>
        <v>-4.997168742921854</v>
      </c>
      <c r="L30" s="89">
        <f>L33+L36+L42</f>
        <v>10254</v>
      </c>
      <c r="M30" s="92">
        <f>(L30/J32-1)*100</f>
        <v>-5.606186136426405</v>
      </c>
      <c r="N30" s="89">
        <f>N33+N36+N42</f>
        <v>9011</v>
      </c>
      <c r="O30" s="92">
        <f>(N30/L30-1)*100</f>
        <v>-12.122098693192896</v>
      </c>
      <c r="P30" s="89">
        <f>P33+P36+P42</f>
        <v>8067</v>
      </c>
      <c r="Q30" s="92">
        <f>(P30/N30-1)*100</f>
        <v>-10.47608478526245</v>
      </c>
    </row>
    <row r="31" spans="1:17" ht="13.5">
      <c r="A31" s="102"/>
      <c r="B31" s="103"/>
      <c r="C31" s="1" t="s">
        <v>10</v>
      </c>
      <c r="D31" s="4">
        <f>D34+D37+D43</f>
        <v>4787</v>
      </c>
      <c r="E31" s="5">
        <f t="shared" si="7"/>
        <v>-4.6414342629482075</v>
      </c>
      <c r="F31" s="4">
        <f>F34+F37+F43</f>
        <v>4698</v>
      </c>
      <c r="G31" s="5">
        <f aca="true" t="shared" si="8" ref="G31:G44">(F31/D31-1)*100</f>
        <v>-1.8592020054313818</v>
      </c>
      <c r="H31" s="4">
        <f>H34+H37+H43</f>
        <v>4373</v>
      </c>
      <c r="I31" s="5">
        <f aca="true" t="shared" si="9" ref="I31:I44">(H31/F31-1)*100</f>
        <v>-6.917837377607494</v>
      </c>
      <c r="J31" s="4">
        <f>J34+J37+J43</f>
        <v>4152</v>
      </c>
      <c r="K31" s="5">
        <f aca="true" t="shared" si="10" ref="K31:K44">(J31/H31-1)*100</f>
        <v>-5.053738852046652</v>
      </c>
      <c r="L31" s="90"/>
      <c r="M31" s="93"/>
      <c r="N31" s="90"/>
      <c r="O31" s="93"/>
      <c r="P31" s="90"/>
      <c r="Q31" s="93"/>
    </row>
    <row r="32" spans="1:17" ht="13.5">
      <c r="A32" s="104"/>
      <c r="B32" s="105"/>
      <c r="C32" s="2" t="s">
        <v>11</v>
      </c>
      <c r="D32" s="4">
        <f>D35+D38+D44</f>
        <v>11959</v>
      </c>
      <c r="E32" s="5">
        <f t="shared" si="7"/>
        <v>-4.059366225431205</v>
      </c>
      <c r="F32" s="4">
        <f>F35+F38+F44</f>
        <v>11826</v>
      </c>
      <c r="G32" s="5">
        <f t="shared" si="8"/>
        <v>-1.1121331214984487</v>
      </c>
      <c r="H32" s="4">
        <f>H35+H38+H44</f>
        <v>11437</v>
      </c>
      <c r="I32" s="5">
        <f t="shared" si="9"/>
        <v>-3.2893624217825157</v>
      </c>
      <c r="J32" s="4">
        <f>J35+J38+J44</f>
        <v>10863</v>
      </c>
      <c r="K32" s="5">
        <f t="shared" si="10"/>
        <v>-5.01879863600595</v>
      </c>
      <c r="L32" s="91"/>
      <c r="M32" s="94"/>
      <c r="N32" s="91"/>
      <c r="O32" s="94"/>
      <c r="P32" s="91"/>
      <c r="Q32" s="94"/>
    </row>
    <row r="33" spans="1:17" ht="13.5">
      <c r="A33" s="100" t="s">
        <v>12</v>
      </c>
      <c r="B33" s="101"/>
      <c r="C33" s="1" t="s">
        <v>9</v>
      </c>
      <c r="D33" s="4">
        <v>1472</v>
      </c>
      <c r="E33" s="5">
        <f t="shared" si="7"/>
        <v>-5.761843790012799</v>
      </c>
      <c r="F33" s="4">
        <v>1376</v>
      </c>
      <c r="G33" s="5">
        <f t="shared" si="8"/>
        <v>-6.521739130434778</v>
      </c>
      <c r="H33" s="4">
        <v>1202</v>
      </c>
      <c r="I33" s="5">
        <f t="shared" si="9"/>
        <v>-12.645348837209303</v>
      </c>
      <c r="J33" s="4">
        <v>929</v>
      </c>
      <c r="K33" s="5">
        <f t="shared" si="10"/>
        <v>-22.712146422628955</v>
      </c>
      <c r="L33" s="89">
        <v>1169</v>
      </c>
      <c r="M33" s="92">
        <f>(L33/J35-1)*100</f>
        <v>-21.066846725185684</v>
      </c>
      <c r="N33" s="89">
        <v>879</v>
      </c>
      <c r="O33" s="92">
        <f>(N33/L33-1)*100</f>
        <v>-24.807527801539774</v>
      </c>
      <c r="P33" s="89">
        <v>743</v>
      </c>
      <c r="Q33" s="92">
        <f>(P33/N33-1)*100</f>
        <v>-15.47212741751991</v>
      </c>
    </row>
    <row r="34" spans="1:17" ht="13.5">
      <c r="A34" s="102"/>
      <c r="B34" s="103"/>
      <c r="C34" s="1" t="s">
        <v>10</v>
      </c>
      <c r="D34" s="4">
        <v>895</v>
      </c>
      <c r="E34" s="5">
        <f t="shared" si="7"/>
        <v>-8.952187182095628</v>
      </c>
      <c r="F34" s="4">
        <v>834</v>
      </c>
      <c r="G34" s="5">
        <f t="shared" si="8"/>
        <v>-6.815642458100557</v>
      </c>
      <c r="H34" s="4">
        <v>677</v>
      </c>
      <c r="I34" s="5">
        <f t="shared" si="9"/>
        <v>-18.824940047961636</v>
      </c>
      <c r="J34" s="4">
        <v>552</v>
      </c>
      <c r="K34" s="5">
        <f t="shared" si="10"/>
        <v>-18.463810930576074</v>
      </c>
      <c r="L34" s="90"/>
      <c r="M34" s="93"/>
      <c r="N34" s="90"/>
      <c r="O34" s="93"/>
      <c r="P34" s="90"/>
      <c r="Q34" s="93"/>
    </row>
    <row r="35" spans="1:17" ht="13.5">
      <c r="A35" s="104"/>
      <c r="B35" s="105"/>
      <c r="C35" s="2" t="s">
        <v>11</v>
      </c>
      <c r="D35" s="4">
        <f>D33+D34</f>
        <v>2367</v>
      </c>
      <c r="E35" s="5">
        <f t="shared" si="7"/>
        <v>-6.9941060903732755</v>
      </c>
      <c r="F35" s="4">
        <f>F33+F34</f>
        <v>2210</v>
      </c>
      <c r="G35" s="5">
        <f t="shared" si="8"/>
        <v>-6.632868610054921</v>
      </c>
      <c r="H35" s="4">
        <f>H33+H34</f>
        <v>1879</v>
      </c>
      <c r="I35" s="5">
        <f t="shared" si="9"/>
        <v>-14.977375565610862</v>
      </c>
      <c r="J35" s="4">
        <f>J33+J34</f>
        <v>1481</v>
      </c>
      <c r="K35" s="5">
        <f t="shared" si="10"/>
        <v>-21.181479510377866</v>
      </c>
      <c r="L35" s="91"/>
      <c r="M35" s="94"/>
      <c r="N35" s="91"/>
      <c r="O35" s="94"/>
      <c r="P35" s="91"/>
      <c r="Q35" s="94"/>
    </row>
    <row r="36" spans="1:17" ht="13.5">
      <c r="A36" s="8"/>
      <c r="B36" s="10"/>
      <c r="C36" s="7" t="s">
        <v>9</v>
      </c>
      <c r="D36" s="4">
        <v>4524</v>
      </c>
      <c r="E36" s="5">
        <f t="shared" si="7"/>
        <v>-6.141078838174274</v>
      </c>
      <c r="F36" s="4">
        <v>4365</v>
      </c>
      <c r="G36" s="5">
        <f t="shared" si="8"/>
        <v>-3.5145888594164454</v>
      </c>
      <c r="H36" s="4">
        <v>4181</v>
      </c>
      <c r="I36" s="5">
        <f t="shared" si="9"/>
        <v>-4.215349369988541</v>
      </c>
      <c r="J36" s="4">
        <v>3955</v>
      </c>
      <c r="K36" s="5">
        <f t="shared" si="10"/>
        <v>-5.405405405405405</v>
      </c>
      <c r="L36" s="89">
        <v>5949</v>
      </c>
      <c r="M36" s="92">
        <f>(L36/J38-1)*100</f>
        <v>-6.653067629060095</v>
      </c>
      <c r="N36" s="89">
        <v>5094</v>
      </c>
      <c r="O36" s="92">
        <f>(N36/L36-1)*100</f>
        <v>-14.372163388804838</v>
      </c>
      <c r="P36" s="89">
        <v>4230</v>
      </c>
      <c r="Q36" s="92">
        <f>(P36/N36-1)*100</f>
        <v>-16.96113074204947</v>
      </c>
    </row>
    <row r="37" spans="1:17" ht="13.5">
      <c r="A37" s="102" t="s">
        <v>13</v>
      </c>
      <c r="B37" s="107"/>
      <c r="C37" s="7" t="s">
        <v>10</v>
      </c>
      <c r="D37" s="4">
        <v>3073</v>
      </c>
      <c r="E37" s="5">
        <f t="shared" si="7"/>
        <v>-6.453576864535771</v>
      </c>
      <c r="F37" s="4">
        <v>2886</v>
      </c>
      <c r="G37" s="5">
        <f t="shared" si="8"/>
        <v>-6.085258704848684</v>
      </c>
      <c r="H37" s="4">
        <v>2564</v>
      </c>
      <c r="I37" s="5">
        <f t="shared" si="9"/>
        <v>-11.157311157311156</v>
      </c>
      <c r="J37" s="4">
        <v>2418</v>
      </c>
      <c r="K37" s="5">
        <f t="shared" si="10"/>
        <v>-5.694227769110761</v>
      </c>
      <c r="L37" s="90"/>
      <c r="M37" s="93"/>
      <c r="N37" s="90"/>
      <c r="O37" s="93"/>
      <c r="P37" s="90"/>
      <c r="Q37" s="93"/>
    </row>
    <row r="38" spans="1:17" ht="13.5">
      <c r="A38" s="3"/>
      <c r="B38" s="11"/>
      <c r="C38" s="9" t="s">
        <v>11</v>
      </c>
      <c r="D38" s="4">
        <f>D36+D37</f>
        <v>7597</v>
      </c>
      <c r="E38" s="5">
        <f t="shared" si="7"/>
        <v>-6.267735965453425</v>
      </c>
      <c r="F38" s="4">
        <f>F36+F37</f>
        <v>7251</v>
      </c>
      <c r="G38" s="5">
        <f t="shared" si="8"/>
        <v>-4.554429380018432</v>
      </c>
      <c r="H38" s="4">
        <f>H36+H37</f>
        <v>6745</v>
      </c>
      <c r="I38" s="5">
        <f t="shared" si="9"/>
        <v>-6.97834781409461</v>
      </c>
      <c r="J38" s="4">
        <f>J36+J37</f>
        <v>6373</v>
      </c>
      <c r="K38" s="5">
        <f t="shared" si="10"/>
        <v>-5.515196441808746</v>
      </c>
      <c r="L38" s="91"/>
      <c r="M38" s="94"/>
      <c r="N38" s="91"/>
      <c r="O38" s="94"/>
      <c r="P38" s="91"/>
      <c r="Q38" s="94"/>
    </row>
    <row r="39" spans="1:17" ht="13.5">
      <c r="A39" s="98"/>
      <c r="B39" s="86" t="s">
        <v>14</v>
      </c>
      <c r="C39" s="1" t="s">
        <v>9</v>
      </c>
      <c r="D39" s="4">
        <v>1115</v>
      </c>
      <c r="E39" s="5">
        <f t="shared" si="7"/>
        <v>-18.90909090909091</v>
      </c>
      <c r="F39" s="4">
        <v>1021</v>
      </c>
      <c r="G39" s="5">
        <f t="shared" si="8"/>
        <v>-8.430493273542606</v>
      </c>
      <c r="H39" s="4">
        <v>1086</v>
      </c>
      <c r="I39" s="5">
        <f t="shared" si="9"/>
        <v>6.36630754162586</v>
      </c>
      <c r="J39" s="4">
        <v>1046</v>
      </c>
      <c r="K39" s="5">
        <f t="shared" si="10"/>
        <v>-3.6832412523020275</v>
      </c>
      <c r="L39" s="89">
        <v>1454</v>
      </c>
      <c r="M39" s="92">
        <f>(L39/J41-1)*100</f>
        <v>-10.080395794681507</v>
      </c>
      <c r="N39" s="89">
        <v>1161</v>
      </c>
      <c r="O39" s="92">
        <f>(N39/L39-1)*100</f>
        <v>-20.151306740027508</v>
      </c>
      <c r="P39" s="89">
        <v>808</v>
      </c>
      <c r="Q39" s="92">
        <f>(P39/N39-1)*100</f>
        <v>-30.40482342807924</v>
      </c>
    </row>
    <row r="40" spans="1:17" ht="13.5">
      <c r="A40" s="98"/>
      <c r="B40" s="87"/>
      <c r="C40" s="1" t="s">
        <v>10</v>
      </c>
      <c r="D40" s="4">
        <v>777</v>
      </c>
      <c r="E40" s="5">
        <f t="shared" si="7"/>
        <v>-18.723849372384937</v>
      </c>
      <c r="F40" s="4">
        <v>683</v>
      </c>
      <c r="G40" s="5">
        <f t="shared" si="8"/>
        <v>-12.097812097812099</v>
      </c>
      <c r="H40" s="4">
        <v>603</v>
      </c>
      <c r="I40" s="5">
        <f t="shared" si="9"/>
        <v>-11.71303074670571</v>
      </c>
      <c r="J40" s="4">
        <v>571</v>
      </c>
      <c r="K40" s="5">
        <f t="shared" si="10"/>
        <v>-5.306799336650081</v>
      </c>
      <c r="L40" s="90"/>
      <c r="M40" s="93"/>
      <c r="N40" s="90"/>
      <c r="O40" s="93"/>
      <c r="P40" s="90"/>
      <c r="Q40" s="93"/>
    </row>
    <row r="41" spans="1:17" ht="13.5">
      <c r="A41" s="99"/>
      <c r="B41" s="88"/>
      <c r="C41" s="2" t="s">
        <v>11</v>
      </c>
      <c r="D41" s="4">
        <f>D39+D40</f>
        <v>1892</v>
      </c>
      <c r="E41" s="5">
        <f t="shared" si="7"/>
        <v>-18.833118833118835</v>
      </c>
      <c r="F41" s="4">
        <f>F39+F40</f>
        <v>1704</v>
      </c>
      <c r="G41" s="5">
        <f t="shared" si="8"/>
        <v>-9.936575052854124</v>
      </c>
      <c r="H41" s="4">
        <f>H39+H40</f>
        <v>1689</v>
      </c>
      <c r="I41" s="5">
        <f t="shared" si="9"/>
        <v>-0.8802816901408494</v>
      </c>
      <c r="J41" s="4">
        <f>J39+J40</f>
        <v>1617</v>
      </c>
      <c r="K41" s="5">
        <f t="shared" si="10"/>
        <v>-4.262877442273538</v>
      </c>
      <c r="L41" s="91"/>
      <c r="M41" s="94"/>
      <c r="N41" s="91"/>
      <c r="O41" s="94"/>
      <c r="P41" s="91"/>
      <c r="Q41" s="94"/>
    </row>
    <row r="42" spans="1:17" ht="13.5">
      <c r="A42" s="97" t="s">
        <v>15</v>
      </c>
      <c r="B42" s="97"/>
      <c r="C42" s="1" t="s">
        <v>9</v>
      </c>
      <c r="D42" s="4">
        <v>1176</v>
      </c>
      <c r="E42" s="5">
        <f t="shared" si="7"/>
        <v>10.630291627469424</v>
      </c>
      <c r="F42" s="4">
        <v>1387</v>
      </c>
      <c r="G42" s="5">
        <f t="shared" si="8"/>
        <v>17.942176870748305</v>
      </c>
      <c r="H42" s="4">
        <v>1681</v>
      </c>
      <c r="I42" s="5">
        <f t="shared" si="9"/>
        <v>21.196827685652497</v>
      </c>
      <c r="J42" s="4">
        <v>1827</v>
      </c>
      <c r="K42" s="5">
        <f t="shared" si="10"/>
        <v>8.685306365258771</v>
      </c>
      <c r="L42" s="89">
        <v>3136</v>
      </c>
      <c r="M42" s="92">
        <f>(L42/J44-1)*100</f>
        <v>4.220671319375202</v>
      </c>
      <c r="N42" s="89">
        <v>3038</v>
      </c>
      <c r="O42" s="92">
        <f>(N42/L42-1)*100</f>
        <v>-3.125</v>
      </c>
      <c r="P42" s="89">
        <v>3094</v>
      </c>
      <c r="Q42" s="92">
        <f>(P42/N42-1)*100</f>
        <v>1.8433179723502224</v>
      </c>
    </row>
    <row r="43" spans="1:17" ht="13.5">
      <c r="A43" s="97"/>
      <c r="B43" s="97"/>
      <c r="C43" s="1" t="s">
        <v>10</v>
      </c>
      <c r="D43" s="4">
        <v>819</v>
      </c>
      <c r="E43" s="5">
        <f t="shared" si="7"/>
        <v>8.909574468085113</v>
      </c>
      <c r="F43" s="4">
        <v>978</v>
      </c>
      <c r="G43" s="5">
        <f t="shared" si="8"/>
        <v>19.413919413919412</v>
      </c>
      <c r="H43" s="4">
        <v>1132</v>
      </c>
      <c r="I43" s="5">
        <f t="shared" si="9"/>
        <v>15.746421267893652</v>
      </c>
      <c r="J43" s="4">
        <v>1182</v>
      </c>
      <c r="K43" s="5">
        <f t="shared" si="10"/>
        <v>4.416961130742059</v>
      </c>
      <c r="L43" s="90"/>
      <c r="M43" s="93"/>
      <c r="N43" s="90"/>
      <c r="O43" s="93"/>
      <c r="P43" s="90"/>
      <c r="Q43" s="93"/>
    </row>
    <row r="44" spans="1:17" ht="13.5">
      <c r="A44" s="97"/>
      <c r="B44" s="97"/>
      <c r="C44" s="2" t="s">
        <v>11</v>
      </c>
      <c r="D44" s="4">
        <f>D42+D43</f>
        <v>1995</v>
      </c>
      <c r="E44" s="5">
        <f t="shared" si="7"/>
        <v>9.917355371900815</v>
      </c>
      <c r="F44" s="4">
        <f>F42+F43</f>
        <v>2365</v>
      </c>
      <c r="G44" s="5">
        <f t="shared" si="8"/>
        <v>18.54636591478698</v>
      </c>
      <c r="H44" s="4">
        <f>H42+H43</f>
        <v>2813</v>
      </c>
      <c r="I44" s="5">
        <f t="shared" si="9"/>
        <v>18.942917547568715</v>
      </c>
      <c r="J44" s="4">
        <f>J42+J43</f>
        <v>3009</v>
      </c>
      <c r="K44" s="5">
        <f t="shared" si="10"/>
        <v>6.9676501955207915</v>
      </c>
      <c r="L44" s="91"/>
      <c r="M44" s="94"/>
      <c r="N44" s="91"/>
      <c r="O44" s="94"/>
      <c r="P44" s="91"/>
      <c r="Q44" s="94"/>
    </row>
    <row r="45" spans="1:17" ht="13.5">
      <c r="A45" s="97" t="s">
        <v>16</v>
      </c>
      <c r="B45" s="97"/>
      <c r="C45" s="1" t="s">
        <v>9</v>
      </c>
      <c r="D45" s="6">
        <f>D39/D30</f>
        <v>0.15546569994422754</v>
      </c>
      <c r="E45" s="2" t="s">
        <v>37</v>
      </c>
      <c r="F45" s="6">
        <f>F39/F30</f>
        <v>0.14323793490460157</v>
      </c>
      <c r="G45" s="2" t="s">
        <v>37</v>
      </c>
      <c r="H45" s="6">
        <f>H39/H30</f>
        <v>0.15373725934314836</v>
      </c>
      <c r="I45" s="2" t="s">
        <v>37</v>
      </c>
      <c r="J45" s="6">
        <f>J39/J30</f>
        <v>0.15586350767396812</v>
      </c>
      <c r="K45" s="2" t="s">
        <v>37</v>
      </c>
      <c r="L45" s="83">
        <f>L39/L30</f>
        <v>0.14179832260581238</v>
      </c>
      <c r="M45" s="86" t="s">
        <v>78</v>
      </c>
      <c r="N45" s="83">
        <f>N39/N30</f>
        <v>0.1288425258017978</v>
      </c>
      <c r="O45" s="86" t="s">
        <v>37</v>
      </c>
      <c r="P45" s="83">
        <f>P39/P30</f>
        <v>0.10016115036568737</v>
      </c>
      <c r="Q45" s="86" t="s">
        <v>37</v>
      </c>
    </row>
    <row r="46" spans="1:17" ht="13.5">
      <c r="A46" s="97"/>
      <c r="B46" s="97"/>
      <c r="C46" s="1" t="s">
        <v>10</v>
      </c>
      <c r="D46" s="6">
        <f>D40/D31</f>
        <v>0.1623146020472112</v>
      </c>
      <c r="E46" s="2" t="s">
        <v>37</v>
      </c>
      <c r="F46" s="6">
        <f>F40/F31</f>
        <v>0.14538101319710514</v>
      </c>
      <c r="G46" s="2" t="s">
        <v>37</v>
      </c>
      <c r="H46" s="6">
        <f>H40/H31</f>
        <v>0.13789160759204208</v>
      </c>
      <c r="I46" s="2" t="s">
        <v>37</v>
      </c>
      <c r="J46" s="6">
        <f>J40/J31</f>
        <v>0.13752408477842004</v>
      </c>
      <c r="K46" s="2" t="s">
        <v>37</v>
      </c>
      <c r="L46" s="84"/>
      <c r="M46" s="87"/>
      <c r="N46" s="84"/>
      <c r="O46" s="87"/>
      <c r="P46" s="84"/>
      <c r="Q46" s="87"/>
    </row>
    <row r="47" spans="1:17" ht="13.5">
      <c r="A47" s="97"/>
      <c r="B47" s="97"/>
      <c r="C47" s="2" t="s">
        <v>11</v>
      </c>
      <c r="D47" s="6">
        <f>D41/D32</f>
        <v>0.1582072079605318</v>
      </c>
      <c r="E47" s="2" t="s">
        <v>37</v>
      </c>
      <c r="F47" s="6">
        <f>F41/F32</f>
        <v>0.14408929477422627</v>
      </c>
      <c r="G47" s="2" t="s">
        <v>37</v>
      </c>
      <c r="H47" s="6">
        <f>H41/H32</f>
        <v>0.14767858704205647</v>
      </c>
      <c r="I47" s="2" t="s">
        <v>37</v>
      </c>
      <c r="J47" s="6">
        <f>J41/J32</f>
        <v>0.1488539077602872</v>
      </c>
      <c r="K47" s="2" t="s">
        <v>37</v>
      </c>
      <c r="L47" s="85"/>
      <c r="M47" s="88"/>
      <c r="N47" s="85"/>
      <c r="O47" s="88"/>
      <c r="P47" s="85"/>
      <c r="Q47" s="88"/>
    </row>
    <row r="48" spans="1:17" ht="13.5" customHeight="1">
      <c r="A48" s="97" t="s">
        <v>17</v>
      </c>
      <c r="B48" s="97"/>
      <c r="C48" s="1" t="s">
        <v>9</v>
      </c>
      <c r="D48" s="6">
        <f>D42/D30</f>
        <v>0.16397099832682654</v>
      </c>
      <c r="E48" s="2" t="s">
        <v>37</v>
      </c>
      <c r="F48" s="6">
        <f>F42/F30</f>
        <v>0.1945847362514029</v>
      </c>
      <c r="G48" s="2" t="s">
        <v>37</v>
      </c>
      <c r="H48" s="6">
        <f>H42/H30</f>
        <v>0.23796715741789354</v>
      </c>
      <c r="I48" s="2" t="s">
        <v>37</v>
      </c>
      <c r="J48" s="6">
        <f>J42/J30</f>
        <v>0.27223960661600355</v>
      </c>
      <c r="K48" s="2" t="s">
        <v>37</v>
      </c>
      <c r="L48" s="83">
        <f>L42/L30</f>
        <v>0.30583187048956506</v>
      </c>
      <c r="M48" s="86" t="s">
        <v>78</v>
      </c>
      <c r="N48" s="83">
        <f>N42/N30</f>
        <v>0.33714349128842525</v>
      </c>
      <c r="O48" s="86" t="s">
        <v>37</v>
      </c>
      <c r="P48" s="83">
        <f>P42/P30</f>
        <v>0.3835378703359365</v>
      </c>
      <c r="Q48" s="86" t="s">
        <v>37</v>
      </c>
    </row>
    <row r="49" spans="1:17" ht="13.5">
      <c r="A49" s="97"/>
      <c r="B49" s="97"/>
      <c r="C49" s="1" t="s">
        <v>10</v>
      </c>
      <c r="D49" s="6">
        <f>D43/D31</f>
        <v>0.17108836432003344</v>
      </c>
      <c r="E49" s="2" t="s">
        <v>37</v>
      </c>
      <c r="F49" s="6">
        <f>F43/F31</f>
        <v>0.2081736909323116</v>
      </c>
      <c r="G49" s="2" t="s">
        <v>37</v>
      </c>
      <c r="H49" s="6">
        <f>H43/H31</f>
        <v>0.2588611936885433</v>
      </c>
      <c r="I49" s="2" t="s">
        <v>37</v>
      </c>
      <c r="J49" s="6">
        <f>J43/J31</f>
        <v>0.2846820809248555</v>
      </c>
      <c r="K49" s="2" t="s">
        <v>37</v>
      </c>
      <c r="L49" s="84"/>
      <c r="M49" s="87"/>
      <c r="N49" s="84"/>
      <c r="O49" s="87"/>
      <c r="P49" s="84"/>
      <c r="Q49" s="87"/>
    </row>
    <row r="50" spans="1:17" ht="13.5">
      <c r="A50" s="97"/>
      <c r="B50" s="97"/>
      <c r="C50" s="2" t="s">
        <v>11</v>
      </c>
      <c r="D50" s="6">
        <f>D44/D32</f>
        <v>0.16681996822476797</v>
      </c>
      <c r="E50" s="2" t="s">
        <v>37</v>
      </c>
      <c r="F50" s="6">
        <f>F44/F32</f>
        <v>0.19998308811094198</v>
      </c>
      <c r="G50" s="2" t="s">
        <v>37</v>
      </c>
      <c r="H50" s="6">
        <f>H44/H32</f>
        <v>0.24595610737081403</v>
      </c>
      <c r="I50" s="2" t="s">
        <v>37</v>
      </c>
      <c r="J50" s="6">
        <f>J44/J32</f>
        <v>0.27699530516431925</v>
      </c>
      <c r="K50" s="2" t="s">
        <v>37</v>
      </c>
      <c r="L50" s="85"/>
      <c r="M50" s="88"/>
      <c r="N50" s="85"/>
      <c r="O50" s="88"/>
      <c r="P50" s="85"/>
      <c r="Q50" s="88"/>
    </row>
    <row r="51" spans="1:17" ht="13.5">
      <c r="A51" s="97" t="s">
        <v>40</v>
      </c>
      <c r="B51" s="97"/>
      <c r="C51" s="1" t="s">
        <v>9</v>
      </c>
      <c r="D51" s="6">
        <f>D33/D30</f>
        <v>0.20524261015058562</v>
      </c>
      <c r="E51" s="2" t="s">
        <v>37</v>
      </c>
      <c r="F51" s="6">
        <f>F33/F30</f>
        <v>0.19304152637485972</v>
      </c>
      <c r="G51" s="2" t="s">
        <v>37</v>
      </c>
      <c r="H51" s="6">
        <f>H33/H30</f>
        <v>0.17015855039637598</v>
      </c>
      <c r="I51" s="2" t="s">
        <v>37</v>
      </c>
      <c r="J51" s="6">
        <f>J33/J30</f>
        <v>0.13842944419609596</v>
      </c>
      <c r="K51" s="2" t="s">
        <v>37</v>
      </c>
      <c r="L51" s="83">
        <f>L33/L30</f>
        <v>0.11400429100838697</v>
      </c>
      <c r="M51" s="86" t="s">
        <v>78</v>
      </c>
      <c r="N51" s="83">
        <f>N33/N30</f>
        <v>0.09754744201531461</v>
      </c>
      <c r="O51" s="86" t="s">
        <v>37</v>
      </c>
      <c r="P51" s="83">
        <f>P33/P30</f>
        <v>0.09210363208131896</v>
      </c>
      <c r="Q51" s="86" t="s">
        <v>37</v>
      </c>
    </row>
    <row r="52" spans="1:17" ht="13.5">
      <c r="A52" s="97"/>
      <c r="B52" s="97"/>
      <c r="C52" s="1" t="s">
        <v>10</v>
      </c>
      <c r="D52" s="6">
        <f>D34/D31</f>
        <v>0.186964696051807</v>
      </c>
      <c r="E52" s="2" t="s">
        <v>37</v>
      </c>
      <c r="F52" s="6">
        <f>F34/F31</f>
        <v>0.17752234993614305</v>
      </c>
      <c r="G52" s="2" t="s">
        <v>37</v>
      </c>
      <c r="H52" s="6">
        <f>H34/H31</f>
        <v>0.1548136290875829</v>
      </c>
      <c r="I52" s="2" t="s">
        <v>37</v>
      </c>
      <c r="J52" s="6">
        <f>J34/J31</f>
        <v>0.1329479768786127</v>
      </c>
      <c r="K52" s="2" t="s">
        <v>37</v>
      </c>
      <c r="L52" s="84"/>
      <c r="M52" s="87"/>
      <c r="N52" s="84"/>
      <c r="O52" s="87"/>
      <c r="P52" s="84"/>
      <c r="Q52" s="87"/>
    </row>
    <row r="53" spans="1:17" ht="13.5">
      <c r="A53" s="97"/>
      <c r="B53" s="97"/>
      <c r="C53" s="2" t="s">
        <v>11</v>
      </c>
      <c r="D53" s="6">
        <f>D35/D32</f>
        <v>0.19792624801404798</v>
      </c>
      <c r="E53" s="2" t="s">
        <v>37</v>
      </c>
      <c r="F53" s="6">
        <f>F35/F32</f>
        <v>0.18687637409098595</v>
      </c>
      <c r="G53" s="2" t="s">
        <v>37</v>
      </c>
      <c r="H53" s="6">
        <f>H35/H32</f>
        <v>0.164291335140334</v>
      </c>
      <c r="I53" s="2" t="s">
        <v>37</v>
      </c>
      <c r="J53" s="6">
        <f>J35/J32</f>
        <v>0.13633434594495075</v>
      </c>
      <c r="K53" s="2" t="s">
        <v>37</v>
      </c>
      <c r="L53" s="85"/>
      <c r="M53" s="88"/>
      <c r="N53" s="85"/>
      <c r="O53" s="88"/>
      <c r="P53" s="85"/>
      <c r="Q53" s="88"/>
    </row>
    <row r="54" ht="13.5">
      <c r="L54" s="14"/>
    </row>
  </sheetData>
  <sheetProtection/>
  <mergeCells count="79">
    <mergeCell ref="N48:N50"/>
    <mergeCell ref="O48:O50"/>
    <mergeCell ref="N51:N53"/>
    <mergeCell ref="O51:O53"/>
    <mergeCell ref="N39:N41"/>
    <mergeCell ref="O39:O41"/>
    <mergeCell ref="N42:N44"/>
    <mergeCell ref="O42:O44"/>
    <mergeCell ref="N45:N47"/>
    <mergeCell ref="O45:O47"/>
    <mergeCell ref="N28:O28"/>
    <mergeCell ref="N30:N32"/>
    <mergeCell ref="O30:O32"/>
    <mergeCell ref="N33:N35"/>
    <mergeCell ref="O33:O35"/>
    <mergeCell ref="N36:N38"/>
    <mergeCell ref="O36:O38"/>
    <mergeCell ref="L48:L50"/>
    <mergeCell ref="M48:M50"/>
    <mergeCell ref="L51:L53"/>
    <mergeCell ref="M51:M53"/>
    <mergeCell ref="L42:L44"/>
    <mergeCell ref="M42:M44"/>
    <mergeCell ref="L45:L47"/>
    <mergeCell ref="M45:M47"/>
    <mergeCell ref="M30:M32"/>
    <mergeCell ref="L33:L35"/>
    <mergeCell ref="M33:M35"/>
    <mergeCell ref="L36:L38"/>
    <mergeCell ref="M36:M38"/>
    <mergeCell ref="A18:B20"/>
    <mergeCell ref="A21:B23"/>
    <mergeCell ref="A33:B35"/>
    <mergeCell ref="A24:B26"/>
    <mergeCell ref="L39:L41"/>
    <mergeCell ref="M39:M41"/>
    <mergeCell ref="L28:M28"/>
    <mergeCell ref="A51:B53"/>
    <mergeCell ref="B12:B14"/>
    <mergeCell ref="A12:A14"/>
    <mergeCell ref="A37:B37"/>
    <mergeCell ref="J28:K28"/>
    <mergeCell ref="A15:B17"/>
    <mergeCell ref="L30:L32"/>
    <mergeCell ref="K1:L1"/>
    <mergeCell ref="A10:B10"/>
    <mergeCell ref="A1:C2"/>
    <mergeCell ref="E1:F1"/>
    <mergeCell ref="G1:H1"/>
    <mergeCell ref="I1:J1"/>
    <mergeCell ref="A3:B5"/>
    <mergeCell ref="A6:B8"/>
    <mergeCell ref="A48:B50"/>
    <mergeCell ref="D28:E28"/>
    <mergeCell ref="F28:G28"/>
    <mergeCell ref="A45:B47"/>
    <mergeCell ref="H28:I28"/>
    <mergeCell ref="A39:A41"/>
    <mergeCell ref="B39:B41"/>
    <mergeCell ref="A42:B44"/>
    <mergeCell ref="A30:B32"/>
    <mergeCell ref="A28:C29"/>
    <mergeCell ref="P28:Q28"/>
    <mergeCell ref="P30:P32"/>
    <mergeCell ref="Q30:Q32"/>
    <mergeCell ref="P33:P35"/>
    <mergeCell ref="Q33:Q35"/>
    <mergeCell ref="P36:P38"/>
    <mergeCell ref="Q36:Q38"/>
    <mergeCell ref="P48:P50"/>
    <mergeCell ref="Q48:Q50"/>
    <mergeCell ref="P51:P53"/>
    <mergeCell ref="Q51:Q53"/>
    <mergeCell ref="P39:P41"/>
    <mergeCell ref="Q39:Q41"/>
    <mergeCell ref="P42:P44"/>
    <mergeCell ref="Q42:Q44"/>
    <mergeCell ref="P45:P47"/>
    <mergeCell ref="Q45:Q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49" sqref="O49"/>
    </sheetView>
  </sheetViews>
  <sheetFormatPr defaultColWidth="9.00390625" defaultRowHeight="13.5"/>
  <cols>
    <col min="1" max="1" width="13.625" style="0" bestFit="1" customWidth="1"/>
    <col min="2" max="2" width="3.00390625" style="0" customWidth="1"/>
    <col min="3" max="3" width="7.00390625" style="0" bestFit="1" customWidth="1"/>
    <col min="4" max="4" width="7.875" style="0" bestFit="1" customWidth="1"/>
    <col min="5" max="5" width="6.50390625" style="0" bestFit="1" customWidth="1"/>
    <col min="6" max="6" width="7.00390625" style="0" bestFit="1" customWidth="1"/>
    <col min="7" max="7" width="6.75390625" style="0" bestFit="1" customWidth="1"/>
    <col min="8" max="8" width="7.00390625" style="0" bestFit="1" customWidth="1"/>
    <col min="9" max="9" width="6.50390625" style="0" bestFit="1" customWidth="1"/>
    <col min="10" max="10" width="7.00390625" style="0" bestFit="1" customWidth="1"/>
    <col min="11" max="11" width="6.50390625" style="0" bestFit="1" customWidth="1"/>
    <col min="12" max="12" width="7.00390625" style="0" bestFit="1" customWidth="1"/>
    <col min="13" max="13" width="6.50390625" style="0" customWidth="1"/>
    <col min="14" max="14" width="7.00390625" style="0" customWidth="1"/>
    <col min="15" max="15" width="6.50390625" style="0" customWidth="1"/>
    <col min="16" max="16" width="7.00390625" style="0" customWidth="1"/>
    <col min="17" max="17" width="6.50390625" style="0" customWidth="1"/>
  </cols>
  <sheetData>
    <row r="1" spans="1:12" ht="13.5">
      <c r="A1" s="97" t="s">
        <v>39</v>
      </c>
      <c r="B1" s="97"/>
      <c r="C1" s="97"/>
      <c r="D1" s="2" t="s">
        <v>25</v>
      </c>
      <c r="E1" s="106" t="s">
        <v>26</v>
      </c>
      <c r="F1" s="106"/>
      <c r="G1" s="106" t="s">
        <v>27</v>
      </c>
      <c r="H1" s="106"/>
      <c r="I1" s="106" t="s">
        <v>28</v>
      </c>
      <c r="J1" s="106"/>
      <c r="K1" s="106" t="s">
        <v>29</v>
      </c>
      <c r="L1" s="106"/>
    </row>
    <row r="2" spans="1:12" ht="13.5">
      <c r="A2" s="97"/>
      <c r="B2" s="97"/>
      <c r="C2" s="97"/>
      <c r="D2" s="2" t="s">
        <v>22</v>
      </c>
      <c r="E2" s="2" t="s">
        <v>22</v>
      </c>
      <c r="F2" s="2" t="s">
        <v>3</v>
      </c>
      <c r="G2" s="2" t="s">
        <v>22</v>
      </c>
      <c r="H2" s="2" t="s">
        <v>3</v>
      </c>
      <c r="I2" s="2" t="s">
        <v>22</v>
      </c>
      <c r="J2" s="2" t="s">
        <v>3</v>
      </c>
      <c r="K2" s="2" t="s">
        <v>22</v>
      </c>
      <c r="L2" s="2" t="s">
        <v>3</v>
      </c>
    </row>
    <row r="3" spans="1:12" ht="13.5" customHeight="1">
      <c r="A3" s="100" t="s">
        <v>34</v>
      </c>
      <c r="B3" s="115"/>
      <c r="C3" s="7" t="s">
        <v>9</v>
      </c>
      <c r="D3" s="12">
        <f aca="true" t="shared" si="0" ref="D3:E5">D6+D12+D18</f>
        <v>4203</v>
      </c>
      <c r="E3" s="12">
        <f t="shared" si="0"/>
        <v>3946</v>
      </c>
      <c r="F3" s="5">
        <f aca="true" t="shared" si="1" ref="F3:F14">(E3/D3-1)*100</f>
        <v>-6.114679990482985</v>
      </c>
      <c r="G3" s="12">
        <f>G6+G12+G18</f>
        <v>3829</v>
      </c>
      <c r="H3" s="5">
        <f aca="true" t="shared" si="2" ref="H3:H14">(G3/E3-1)*100</f>
        <v>-2.9650278763304616</v>
      </c>
      <c r="I3" s="12">
        <f>I6+I12+I18</f>
        <v>3421</v>
      </c>
      <c r="J3" s="5">
        <f aca="true" t="shared" si="3" ref="J3:J14">(I3/G3-1)*100</f>
        <v>-10.655523635413944</v>
      </c>
      <c r="K3" s="12">
        <f>K6+K12+K18</f>
        <v>3479</v>
      </c>
      <c r="L3" s="5">
        <f aca="true" t="shared" si="4" ref="L3:L8">(K3/I3-1)*100</f>
        <v>1.695410698626132</v>
      </c>
    </row>
    <row r="4" spans="1:12" ht="13.5" customHeight="1">
      <c r="A4" s="102"/>
      <c r="B4" s="107"/>
      <c r="C4" s="7" t="s">
        <v>10</v>
      </c>
      <c r="D4" s="12">
        <f t="shared" si="0"/>
        <v>3172</v>
      </c>
      <c r="E4" s="12">
        <f t="shared" si="0"/>
        <v>2859</v>
      </c>
      <c r="F4" s="5">
        <f t="shared" si="1"/>
        <v>-9.86759142496847</v>
      </c>
      <c r="G4" s="12">
        <f>G7+G13+G19</f>
        <v>2862</v>
      </c>
      <c r="H4" s="5">
        <f t="shared" si="2"/>
        <v>0.10493179433368471</v>
      </c>
      <c r="I4" s="12">
        <f>I7+I13+I19</f>
        <v>2672</v>
      </c>
      <c r="J4" s="5">
        <f t="shared" si="3"/>
        <v>-6.638714185883998</v>
      </c>
      <c r="K4" s="12">
        <f>K7+K13+K19</f>
        <v>2681</v>
      </c>
      <c r="L4" s="5">
        <f t="shared" si="4"/>
        <v>0.33682634730538563</v>
      </c>
    </row>
    <row r="5" spans="1:12" ht="13.5">
      <c r="A5" s="104"/>
      <c r="B5" s="116"/>
      <c r="C5" s="9" t="s">
        <v>11</v>
      </c>
      <c r="D5" s="12">
        <f t="shared" si="0"/>
        <v>7375</v>
      </c>
      <c r="E5" s="12">
        <f t="shared" si="0"/>
        <v>6805</v>
      </c>
      <c r="F5" s="5">
        <f t="shared" si="1"/>
        <v>-7.728813559322035</v>
      </c>
      <c r="G5" s="12">
        <f>G8+G14+G20</f>
        <v>6691</v>
      </c>
      <c r="H5" s="5">
        <f t="shared" si="2"/>
        <v>-1.6752387950036751</v>
      </c>
      <c r="I5" s="12">
        <f>I8+I14+I20</f>
        <v>6093</v>
      </c>
      <c r="J5" s="5">
        <f t="shared" si="3"/>
        <v>-8.937378568225974</v>
      </c>
      <c r="K5" s="12">
        <f>K8+K14+K20</f>
        <v>6160</v>
      </c>
      <c r="L5" s="5">
        <f t="shared" si="4"/>
        <v>1.099622517643195</v>
      </c>
    </row>
    <row r="6" spans="1:12" ht="13.5" customHeight="1">
      <c r="A6" s="97" t="s">
        <v>31</v>
      </c>
      <c r="B6" s="114" t="s">
        <v>32</v>
      </c>
      <c r="C6" s="7" t="s">
        <v>9</v>
      </c>
      <c r="D6" s="12">
        <v>1839</v>
      </c>
      <c r="E6" s="12">
        <v>1517</v>
      </c>
      <c r="F6" s="5">
        <f t="shared" si="1"/>
        <v>-17.509516041326812</v>
      </c>
      <c r="G6" s="12">
        <v>1035</v>
      </c>
      <c r="H6" s="5">
        <f t="shared" si="2"/>
        <v>-31.77323665128543</v>
      </c>
      <c r="I6" s="12">
        <v>457</v>
      </c>
      <c r="J6" s="5">
        <f t="shared" si="3"/>
        <v>-55.84541062801933</v>
      </c>
      <c r="K6" s="12">
        <v>354</v>
      </c>
      <c r="L6" s="5">
        <f t="shared" si="4"/>
        <v>-22.5382932166302</v>
      </c>
    </row>
    <row r="7" spans="1:12" ht="13.5">
      <c r="A7" s="97"/>
      <c r="B7" s="87"/>
      <c r="C7" s="7" t="s">
        <v>10</v>
      </c>
      <c r="D7" s="12">
        <v>1825</v>
      </c>
      <c r="E7" s="12">
        <v>1536</v>
      </c>
      <c r="F7" s="5">
        <f t="shared" si="1"/>
        <v>-15.835616438356158</v>
      </c>
      <c r="G7" s="12">
        <v>1084</v>
      </c>
      <c r="H7" s="5">
        <f t="shared" si="2"/>
        <v>-29.427083333333336</v>
      </c>
      <c r="I7" s="12">
        <v>658</v>
      </c>
      <c r="J7" s="5">
        <f t="shared" si="3"/>
        <v>-39.29889298892989</v>
      </c>
      <c r="K7" s="12">
        <v>536</v>
      </c>
      <c r="L7" s="5">
        <f t="shared" si="4"/>
        <v>-18.541033434650455</v>
      </c>
    </row>
    <row r="8" spans="1:12" ht="13.5">
      <c r="A8" s="97"/>
      <c r="B8" s="88"/>
      <c r="C8" s="9" t="s">
        <v>11</v>
      </c>
      <c r="D8" s="12">
        <f>D6+D7</f>
        <v>3664</v>
      </c>
      <c r="E8" s="12">
        <f>E6+E7</f>
        <v>3053</v>
      </c>
      <c r="F8" s="5">
        <f t="shared" si="1"/>
        <v>-16.67576419213974</v>
      </c>
      <c r="G8" s="12">
        <f>G6+G7</f>
        <v>2119</v>
      </c>
      <c r="H8" s="5">
        <f t="shared" si="2"/>
        <v>-30.592859482476253</v>
      </c>
      <c r="I8" s="12">
        <f>I6+I7</f>
        <v>1115</v>
      </c>
      <c r="J8" s="5">
        <f t="shared" si="3"/>
        <v>-47.380840018876825</v>
      </c>
      <c r="K8" s="12">
        <f>K6+K7</f>
        <v>890</v>
      </c>
      <c r="L8" s="5">
        <f t="shared" si="4"/>
        <v>-20.17937219730942</v>
      </c>
    </row>
    <row r="9" spans="1:12" ht="13.5">
      <c r="A9" s="97"/>
      <c r="B9" s="114" t="s">
        <v>33</v>
      </c>
      <c r="C9" s="7" t="s">
        <v>9</v>
      </c>
      <c r="D9" s="13">
        <f aca="true" t="shared" si="5" ref="D9:E11">D6/D3</f>
        <v>0.4375446109921485</v>
      </c>
      <c r="E9" s="13">
        <f t="shared" si="5"/>
        <v>0.38443993917891534</v>
      </c>
      <c r="F9" s="2" t="s">
        <v>38</v>
      </c>
      <c r="G9" s="13">
        <f>G6/G3</f>
        <v>0.2703055628101332</v>
      </c>
      <c r="H9" s="2" t="s">
        <v>38</v>
      </c>
      <c r="I9" s="13">
        <f>I6/I3</f>
        <v>0.1335866705641625</v>
      </c>
      <c r="J9" s="2" t="s">
        <v>38</v>
      </c>
      <c r="K9" s="13">
        <f>K6/K3</f>
        <v>0.10175337740730095</v>
      </c>
      <c r="L9" s="2" t="s">
        <v>38</v>
      </c>
    </row>
    <row r="10" spans="1:12" ht="13.5">
      <c r="A10" s="97"/>
      <c r="B10" s="87"/>
      <c r="C10" s="7" t="s">
        <v>10</v>
      </c>
      <c r="D10" s="13">
        <f t="shared" si="5"/>
        <v>0.5753467843631778</v>
      </c>
      <c r="E10" s="13">
        <f t="shared" si="5"/>
        <v>0.5372507869884575</v>
      </c>
      <c r="F10" s="2" t="s">
        <v>38</v>
      </c>
      <c r="G10" s="13">
        <f>G7/G4</f>
        <v>0.3787561146051712</v>
      </c>
      <c r="H10" s="2" t="s">
        <v>38</v>
      </c>
      <c r="I10" s="13">
        <f>I7/I4</f>
        <v>0.24625748502994013</v>
      </c>
      <c r="J10" s="2" t="s">
        <v>38</v>
      </c>
      <c r="K10" s="13">
        <f>K7/K4</f>
        <v>0.1999254009697874</v>
      </c>
      <c r="L10" s="2" t="s">
        <v>38</v>
      </c>
    </row>
    <row r="11" spans="1:12" ht="13.5">
      <c r="A11" s="97"/>
      <c r="B11" s="88"/>
      <c r="C11" s="9" t="s">
        <v>11</v>
      </c>
      <c r="D11" s="13">
        <f t="shared" si="5"/>
        <v>0.4968135593220339</v>
      </c>
      <c r="E11" s="13">
        <f t="shared" si="5"/>
        <v>0.44864070536370315</v>
      </c>
      <c r="F11" s="2" t="s">
        <v>38</v>
      </c>
      <c r="G11" s="13">
        <f>G8/G5</f>
        <v>0.316694066656703</v>
      </c>
      <c r="H11" s="2" t="s">
        <v>38</v>
      </c>
      <c r="I11" s="13">
        <f>I8/I5</f>
        <v>0.1829968816674873</v>
      </c>
      <c r="J11" s="2" t="s">
        <v>38</v>
      </c>
      <c r="K11" s="13">
        <f>K8/K5</f>
        <v>0.1444805194805195</v>
      </c>
      <c r="L11" s="2" t="s">
        <v>38</v>
      </c>
    </row>
    <row r="12" spans="1:12" ht="13.5" customHeight="1">
      <c r="A12" s="86" t="s">
        <v>35</v>
      </c>
      <c r="B12" s="114" t="s">
        <v>32</v>
      </c>
      <c r="C12" s="7" t="s">
        <v>9</v>
      </c>
      <c r="D12" s="12">
        <v>1162</v>
      </c>
      <c r="E12" s="12">
        <v>1121</v>
      </c>
      <c r="F12" s="5">
        <f t="shared" si="1"/>
        <v>-3.528399311531838</v>
      </c>
      <c r="G12" s="12">
        <v>1437</v>
      </c>
      <c r="H12" s="5">
        <f t="shared" si="2"/>
        <v>28.189116859946473</v>
      </c>
      <c r="I12" s="12">
        <v>1587</v>
      </c>
      <c r="J12" s="5">
        <f t="shared" si="3"/>
        <v>10.438413361169108</v>
      </c>
      <c r="K12" s="12">
        <v>1658</v>
      </c>
      <c r="L12" s="5">
        <f>(K12/I12-1)*100</f>
        <v>4.473850031505977</v>
      </c>
    </row>
    <row r="13" spans="1:12" ht="13.5">
      <c r="A13" s="87"/>
      <c r="B13" s="87"/>
      <c r="C13" s="7" t="s">
        <v>10</v>
      </c>
      <c r="D13" s="12">
        <v>707</v>
      </c>
      <c r="E13" s="12">
        <v>643</v>
      </c>
      <c r="F13" s="5">
        <f t="shared" si="1"/>
        <v>-9.052333804809054</v>
      </c>
      <c r="G13" s="12">
        <v>1018</v>
      </c>
      <c r="H13" s="5">
        <f t="shared" si="2"/>
        <v>58.32037325038881</v>
      </c>
      <c r="I13" s="12">
        <v>1125</v>
      </c>
      <c r="J13" s="5">
        <f t="shared" si="3"/>
        <v>10.510805500982311</v>
      </c>
      <c r="K13" s="12">
        <v>1162</v>
      </c>
      <c r="L13" s="5">
        <f>(K13/I13-1)*100</f>
        <v>3.2888888888888967</v>
      </c>
    </row>
    <row r="14" spans="1:12" ht="13.5">
      <c r="A14" s="87"/>
      <c r="B14" s="88"/>
      <c r="C14" s="9" t="s">
        <v>11</v>
      </c>
      <c r="D14" s="12">
        <f>D12+D13</f>
        <v>1869</v>
      </c>
      <c r="E14" s="12">
        <f>E12+E13</f>
        <v>1764</v>
      </c>
      <c r="F14" s="5">
        <f t="shared" si="1"/>
        <v>-5.61797752808989</v>
      </c>
      <c r="G14" s="12">
        <f>G12+G13</f>
        <v>2455</v>
      </c>
      <c r="H14" s="5">
        <f t="shared" si="2"/>
        <v>39.172335600907026</v>
      </c>
      <c r="I14" s="12">
        <f>I12+I13</f>
        <v>2712</v>
      </c>
      <c r="J14" s="5">
        <f t="shared" si="3"/>
        <v>10.468431771894092</v>
      </c>
      <c r="K14" s="12">
        <f>K12+K13</f>
        <v>2820</v>
      </c>
      <c r="L14" s="5">
        <f>(K14/I14-1)*100</f>
        <v>3.9823008849557473</v>
      </c>
    </row>
    <row r="15" spans="1:12" ht="13.5">
      <c r="A15" s="87"/>
      <c r="B15" s="114" t="s">
        <v>33</v>
      </c>
      <c r="C15" s="7" t="s">
        <v>9</v>
      </c>
      <c r="D15" s="13">
        <f aca="true" t="shared" si="6" ref="D15:E17">D12/D3</f>
        <v>0.2764691886747561</v>
      </c>
      <c r="E15" s="13">
        <f t="shared" si="6"/>
        <v>0.2840851495184997</v>
      </c>
      <c r="F15" s="2" t="s">
        <v>38</v>
      </c>
      <c r="G15" s="13">
        <f>G12/G3</f>
        <v>0.37529381039435883</v>
      </c>
      <c r="H15" s="2" t="s">
        <v>38</v>
      </c>
      <c r="I15" s="13">
        <f>I12/I3</f>
        <v>0.46389944460684013</v>
      </c>
      <c r="J15" s="2" t="s">
        <v>38</v>
      </c>
      <c r="K15" s="13">
        <f>K12/K3</f>
        <v>0.4765737280827824</v>
      </c>
      <c r="L15" s="2" t="s">
        <v>38</v>
      </c>
    </row>
    <row r="16" spans="1:12" ht="13.5">
      <c r="A16" s="87"/>
      <c r="B16" s="87"/>
      <c r="C16" s="7" t="s">
        <v>10</v>
      </c>
      <c r="D16" s="13">
        <f t="shared" si="6"/>
        <v>0.2228877679697352</v>
      </c>
      <c r="E16" s="13">
        <f t="shared" si="6"/>
        <v>0.22490381252186079</v>
      </c>
      <c r="F16" s="2" t="s">
        <v>38</v>
      </c>
      <c r="G16" s="13">
        <f>G13/G4</f>
        <v>0.3556953179594689</v>
      </c>
      <c r="H16" s="2" t="s">
        <v>38</v>
      </c>
      <c r="I16" s="13">
        <f>I13/I4</f>
        <v>0.42103293413173654</v>
      </c>
      <c r="J16" s="2" t="s">
        <v>38</v>
      </c>
      <c r="K16" s="13">
        <f>K13/K4</f>
        <v>0.43342036553524804</v>
      </c>
      <c r="L16" s="2" t="s">
        <v>38</v>
      </c>
    </row>
    <row r="17" spans="1:12" ht="13.5">
      <c r="A17" s="88"/>
      <c r="B17" s="88"/>
      <c r="C17" s="9" t="s">
        <v>11</v>
      </c>
      <c r="D17" s="13">
        <f t="shared" si="6"/>
        <v>0.25342372881355935</v>
      </c>
      <c r="E17" s="13">
        <f t="shared" si="6"/>
        <v>0.25922116091109476</v>
      </c>
      <c r="F17" s="2" t="s">
        <v>38</v>
      </c>
      <c r="G17" s="13">
        <f>G14/G5</f>
        <v>0.36691077566880886</v>
      </c>
      <c r="H17" s="2" t="s">
        <v>38</v>
      </c>
      <c r="I17" s="13">
        <f>I14/I5</f>
        <v>0.4451009354997538</v>
      </c>
      <c r="J17" s="2" t="s">
        <v>38</v>
      </c>
      <c r="K17" s="13">
        <f>K14/K5</f>
        <v>0.4577922077922078</v>
      </c>
      <c r="L17" s="2" t="s">
        <v>38</v>
      </c>
    </row>
    <row r="18" spans="1:12" ht="13.5">
      <c r="A18" s="86" t="s">
        <v>36</v>
      </c>
      <c r="B18" s="114" t="s">
        <v>32</v>
      </c>
      <c r="C18" s="7" t="s">
        <v>9</v>
      </c>
      <c r="D18" s="12">
        <v>1202</v>
      </c>
      <c r="E18" s="12">
        <v>1308</v>
      </c>
      <c r="F18" s="5">
        <f>(E18/D18-1)*100</f>
        <v>8.818635607321124</v>
      </c>
      <c r="G18" s="12">
        <v>1357</v>
      </c>
      <c r="H18" s="5">
        <f>(G18/E18-1)*100</f>
        <v>3.746177370030579</v>
      </c>
      <c r="I18" s="12">
        <v>1377</v>
      </c>
      <c r="J18" s="5">
        <f>(I18/G18-1)*100</f>
        <v>1.4738393515106862</v>
      </c>
      <c r="K18" s="12">
        <v>1467</v>
      </c>
      <c r="L18" s="5">
        <f>(K18/I18-1)*100</f>
        <v>6.5359477124183</v>
      </c>
    </row>
    <row r="19" spans="1:12" ht="13.5">
      <c r="A19" s="87"/>
      <c r="B19" s="87"/>
      <c r="C19" s="7" t="s">
        <v>10</v>
      </c>
      <c r="D19" s="12">
        <v>640</v>
      </c>
      <c r="E19" s="12">
        <v>680</v>
      </c>
      <c r="F19" s="5">
        <f>(E19/D19-1)*100</f>
        <v>6.25</v>
      </c>
      <c r="G19" s="12">
        <v>760</v>
      </c>
      <c r="H19" s="5">
        <f>(G19/E19-1)*100</f>
        <v>11.764705882352944</v>
      </c>
      <c r="I19" s="12">
        <v>889</v>
      </c>
      <c r="J19" s="5">
        <f>(I19/G19-1)*100</f>
        <v>16.97368421052632</v>
      </c>
      <c r="K19" s="12">
        <v>983</v>
      </c>
      <c r="L19" s="5">
        <f>(K19/I19-1)*100</f>
        <v>10.573678290213717</v>
      </c>
    </row>
    <row r="20" spans="1:12" ht="13.5">
      <c r="A20" s="87"/>
      <c r="B20" s="88"/>
      <c r="C20" s="9" t="s">
        <v>11</v>
      </c>
      <c r="D20" s="12">
        <f>D18+D19</f>
        <v>1842</v>
      </c>
      <c r="E20" s="12">
        <f>E18+E19</f>
        <v>1988</v>
      </c>
      <c r="F20" s="5">
        <f>(E20/D20-1)*100</f>
        <v>7.926167209554835</v>
      </c>
      <c r="G20" s="12">
        <f>G18+G19</f>
        <v>2117</v>
      </c>
      <c r="H20" s="5">
        <f>(G20/E20-1)*100</f>
        <v>6.488933601609648</v>
      </c>
      <c r="I20" s="12">
        <f>I18+I19</f>
        <v>2266</v>
      </c>
      <c r="J20" s="5">
        <f>(I20/G20-1)*100</f>
        <v>7.038261691072267</v>
      </c>
      <c r="K20" s="12">
        <f>K18+K19</f>
        <v>2450</v>
      </c>
      <c r="L20" s="5">
        <f>(K20/I20-1)*100</f>
        <v>8.120035304501316</v>
      </c>
    </row>
    <row r="21" spans="1:12" ht="13.5" customHeight="1">
      <c r="A21" s="87"/>
      <c r="B21" s="114" t="s">
        <v>33</v>
      </c>
      <c r="C21" s="7" t="s">
        <v>9</v>
      </c>
      <c r="D21" s="13">
        <f aca="true" t="shared" si="7" ref="D21:E23">D18/D3</f>
        <v>0.2859862003330954</v>
      </c>
      <c r="E21" s="13">
        <f t="shared" si="7"/>
        <v>0.3314749113025849</v>
      </c>
      <c r="F21" s="2" t="s">
        <v>38</v>
      </c>
      <c r="G21" s="13">
        <f>G18/G3</f>
        <v>0.354400626795508</v>
      </c>
      <c r="H21" s="2" t="s">
        <v>38</v>
      </c>
      <c r="I21" s="13">
        <f>I18/I3</f>
        <v>0.40251388482899736</v>
      </c>
      <c r="J21" s="2" t="s">
        <v>38</v>
      </c>
      <c r="K21" s="13">
        <f>K18/K3</f>
        <v>0.42167289450991663</v>
      </c>
      <c r="L21" s="2" t="s">
        <v>38</v>
      </c>
    </row>
    <row r="22" spans="1:12" ht="13.5">
      <c r="A22" s="87"/>
      <c r="B22" s="87"/>
      <c r="C22" s="7" t="s">
        <v>10</v>
      </c>
      <c r="D22" s="13">
        <f t="shared" si="7"/>
        <v>0.201765447667087</v>
      </c>
      <c r="E22" s="13">
        <f t="shared" si="7"/>
        <v>0.2378454004896817</v>
      </c>
      <c r="F22" s="2" t="s">
        <v>38</v>
      </c>
      <c r="G22" s="13">
        <f>G19/G4</f>
        <v>0.2655485674353599</v>
      </c>
      <c r="H22" s="2" t="s">
        <v>38</v>
      </c>
      <c r="I22" s="13">
        <f>I19/I4</f>
        <v>0.33270958083832336</v>
      </c>
      <c r="J22" s="2" t="s">
        <v>38</v>
      </c>
      <c r="K22" s="13">
        <f>K19/K4</f>
        <v>0.36665423349496457</v>
      </c>
      <c r="L22" s="2" t="s">
        <v>38</v>
      </c>
    </row>
    <row r="23" spans="1:12" ht="13.5">
      <c r="A23" s="88"/>
      <c r="B23" s="88"/>
      <c r="C23" s="9" t="s">
        <v>11</v>
      </c>
      <c r="D23" s="13">
        <f t="shared" si="7"/>
        <v>0.24976271186440677</v>
      </c>
      <c r="E23" s="13">
        <f t="shared" si="7"/>
        <v>0.29213813372520203</v>
      </c>
      <c r="F23" s="2" t="s">
        <v>38</v>
      </c>
      <c r="G23" s="13">
        <f>G20/G5</f>
        <v>0.3163951576744881</v>
      </c>
      <c r="H23" s="2" t="s">
        <v>38</v>
      </c>
      <c r="I23" s="13">
        <f>I20/I5</f>
        <v>0.3719021828327589</v>
      </c>
      <c r="J23" s="2" t="s">
        <v>38</v>
      </c>
      <c r="K23" s="13">
        <f>K20/K5</f>
        <v>0.3977272727272727</v>
      </c>
      <c r="L23" s="2" t="s">
        <v>38</v>
      </c>
    </row>
    <row r="25" spans="1:17" ht="13.5">
      <c r="A25" s="97" t="s">
        <v>39</v>
      </c>
      <c r="B25" s="97"/>
      <c r="C25" s="97"/>
      <c r="D25" s="95" t="s">
        <v>30</v>
      </c>
      <c r="E25" s="96"/>
      <c r="F25" s="95" t="s">
        <v>19</v>
      </c>
      <c r="G25" s="96"/>
      <c r="H25" s="95" t="s">
        <v>20</v>
      </c>
      <c r="I25" s="96"/>
      <c r="J25" s="95" t="s">
        <v>21</v>
      </c>
      <c r="K25" s="96"/>
      <c r="L25" s="95" t="s">
        <v>77</v>
      </c>
      <c r="M25" s="96"/>
      <c r="N25" s="95" t="s">
        <v>180</v>
      </c>
      <c r="O25" s="96"/>
      <c r="P25" s="95" t="s">
        <v>226</v>
      </c>
      <c r="Q25" s="96"/>
    </row>
    <row r="26" spans="1:17" ht="13.5">
      <c r="A26" s="97"/>
      <c r="B26" s="97"/>
      <c r="C26" s="97"/>
      <c r="D26" s="2" t="s">
        <v>22</v>
      </c>
      <c r="E26" s="2" t="s">
        <v>3</v>
      </c>
      <c r="F26" s="2" t="s">
        <v>22</v>
      </c>
      <c r="G26" s="2" t="s">
        <v>3</v>
      </c>
      <c r="H26" s="2" t="s">
        <v>22</v>
      </c>
      <c r="I26" s="2" t="s">
        <v>3</v>
      </c>
      <c r="J26" s="2" t="s">
        <v>22</v>
      </c>
      <c r="K26" s="2" t="s">
        <v>3</v>
      </c>
      <c r="L26" s="2" t="s">
        <v>22</v>
      </c>
      <c r="M26" s="2" t="s">
        <v>3</v>
      </c>
      <c r="N26" s="2" t="s">
        <v>22</v>
      </c>
      <c r="O26" s="2" t="s">
        <v>3</v>
      </c>
      <c r="P26" s="2" t="s">
        <v>22</v>
      </c>
      <c r="Q26" s="2" t="s">
        <v>3</v>
      </c>
    </row>
    <row r="27" spans="1:17" ht="13.5">
      <c r="A27" s="100" t="s">
        <v>34</v>
      </c>
      <c r="B27" s="115"/>
      <c r="C27" s="7" t="s">
        <v>9</v>
      </c>
      <c r="D27" s="12">
        <f>D30+D36+D42</f>
        <v>3281</v>
      </c>
      <c r="E27" s="5">
        <f aca="true" t="shared" si="8" ref="E27:E32">(D27/K3-1)*100</f>
        <v>-5.691290600747346</v>
      </c>
      <c r="F27" s="12">
        <f>F30+F36+F42</f>
        <v>3300</v>
      </c>
      <c r="G27" s="5">
        <f aca="true" t="shared" si="9" ref="G27:G32">(F27/D27-1)*100</f>
        <v>0.5790917403230678</v>
      </c>
      <c r="H27" s="12">
        <f>H30+H36+H42</f>
        <v>3204</v>
      </c>
      <c r="I27" s="5">
        <f aca="true" t="shared" si="10" ref="I27:I32">(H27/F27-1)*100</f>
        <v>-2.9090909090909056</v>
      </c>
      <c r="J27" s="12">
        <f>J30+J36+J42</f>
        <v>2969</v>
      </c>
      <c r="K27" s="5">
        <f aca="true" t="shared" si="11" ref="K27:K32">(J27/H27-1)*100</f>
        <v>-7.334581772784022</v>
      </c>
      <c r="L27" s="111">
        <v>4624</v>
      </c>
      <c r="M27" s="92">
        <f>(L27/J29-1)*100</f>
        <v>-7.888446215139444</v>
      </c>
      <c r="N27" s="111">
        <v>3972</v>
      </c>
      <c r="O27" s="92">
        <f>(N27/L27-1)*100</f>
        <v>-14.100346020761245</v>
      </c>
      <c r="P27" s="111">
        <v>3790</v>
      </c>
      <c r="Q27" s="92">
        <f>(P27/N27-1)*100</f>
        <v>-4.582074521651558</v>
      </c>
    </row>
    <row r="28" spans="1:17" ht="13.5">
      <c r="A28" s="102"/>
      <c r="B28" s="107"/>
      <c r="C28" s="7" t="s">
        <v>10</v>
      </c>
      <c r="D28" s="12">
        <f>D31+D37+D43</f>
        <v>2466</v>
      </c>
      <c r="E28" s="5">
        <f t="shared" si="8"/>
        <v>-8.019395747855274</v>
      </c>
      <c r="F28" s="12">
        <f>F31+F37+F43</f>
        <v>2454</v>
      </c>
      <c r="G28" s="5">
        <f t="shared" si="9"/>
        <v>-0.48661800486617945</v>
      </c>
      <c r="H28" s="12">
        <f>H31+H37+H43</f>
        <v>2438</v>
      </c>
      <c r="I28" s="5">
        <f t="shared" si="10"/>
        <v>-0.6519967400163029</v>
      </c>
      <c r="J28" s="12">
        <f>J31+J37+J43</f>
        <v>2051</v>
      </c>
      <c r="K28" s="5">
        <f t="shared" si="11"/>
        <v>-15.87366694011485</v>
      </c>
      <c r="L28" s="112"/>
      <c r="M28" s="93"/>
      <c r="N28" s="112"/>
      <c r="O28" s="93"/>
      <c r="P28" s="112"/>
      <c r="Q28" s="93"/>
    </row>
    <row r="29" spans="1:17" ht="13.5">
      <c r="A29" s="104"/>
      <c r="B29" s="116"/>
      <c r="C29" s="9" t="s">
        <v>11</v>
      </c>
      <c r="D29" s="12">
        <f>D32+D38+D44</f>
        <v>5747</v>
      </c>
      <c r="E29" s="5">
        <f t="shared" si="8"/>
        <v>-6.7045454545454515</v>
      </c>
      <c r="F29" s="12">
        <f>F32+F38+F44</f>
        <v>5754</v>
      </c>
      <c r="G29" s="5">
        <f t="shared" si="9"/>
        <v>0.12180267965895553</v>
      </c>
      <c r="H29" s="12">
        <f>H32+H38+H44</f>
        <v>5642</v>
      </c>
      <c r="I29" s="5">
        <f t="shared" si="10"/>
        <v>-1.9464720194647178</v>
      </c>
      <c r="J29" s="12">
        <f>J32+J38+J44</f>
        <v>5020</v>
      </c>
      <c r="K29" s="5">
        <f t="shared" si="11"/>
        <v>-11.024459411556187</v>
      </c>
      <c r="L29" s="113"/>
      <c r="M29" s="94"/>
      <c r="N29" s="113"/>
      <c r="O29" s="94"/>
      <c r="P29" s="113"/>
      <c r="Q29" s="94"/>
    </row>
    <row r="30" spans="1:17" ht="13.5">
      <c r="A30" s="97" t="s">
        <v>31</v>
      </c>
      <c r="B30" s="114" t="s">
        <v>32</v>
      </c>
      <c r="C30" s="7" t="s">
        <v>9</v>
      </c>
      <c r="D30" s="12">
        <v>282</v>
      </c>
      <c r="E30" s="5">
        <f t="shared" si="8"/>
        <v>-20.33898305084746</v>
      </c>
      <c r="F30" s="12">
        <v>223</v>
      </c>
      <c r="G30" s="5">
        <f t="shared" si="9"/>
        <v>-20.921985815602838</v>
      </c>
      <c r="H30" s="12">
        <v>142</v>
      </c>
      <c r="I30" s="5">
        <f t="shared" si="10"/>
        <v>-36.32286995515695</v>
      </c>
      <c r="J30" s="12">
        <v>79</v>
      </c>
      <c r="K30" s="5">
        <f t="shared" si="11"/>
        <v>-44.366197183098585</v>
      </c>
      <c r="L30" s="111">
        <v>127</v>
      </c>
      <c r="M30" s="92">
        <f>(L30/J32-1)*100</f>
        <v>-44.54148471615721</v>
      </c>
      <c r="N30" s="111">
        <v>71</v>
      </c>
      <c r="O30" s="92">
        <f>(N30/L30-1)*100</f>
        <v>-44.09448818897638</v>
      </c>
      <c r="P30" s="111">
        <v>137</v>
      </c>
      <c r="Q30" s="92">
        <f>(P30/N30-1)*100</f>
        <v>92.95774647887325</v>
      </c>
    </row>
    <row r="31" spans="1:17" ht="13.5">
      <c r="A31" s="97"/>
      <c r="B31" s="87"/>
      <c r="C31" s="7" t="s">
        <v>10</v>
      </c>
      <c r="D31" s="12">
        <v>429</v>
      </c>
      <c r="E31" s="5">
        <f t="shared" si="8"/>
        <v>-19.962686567164177</v>
      </c>
      <c r="F31" s="12">
        <v>333</v>
      </c>
      <c r="G31" s="5">
        <f t="shared" si="9"/>
        <v>-22.377622377622373</v>
      </c>
      <c r="H31" s="12">
        <v>487</v>
      </c>
      <c r="I31" s="5">
        <f t="shared" si="10"/>
        <v>46.246246246246244</v>
      </c>
      <c r="J31" s="12">
        <v>150</v>
      </c>
      <c r="K31" s="5">
        <f t="shared" si="11"/>
        <v>-69.19917864476386</v>
      </c>
      <c r="L31" s="112"/>
      <c r="M31" s="93"/>
      <c r="N31" s="112"/>
      <c r="O31" s="93"/>
      <c r="P31" s="112"/>
      <c r="Q31" s="93"/>
    </row>
    <row r="32" spans="1:17" ht="13.5">
      <c r="A32" s="97"/>
      <c r="B32" s="88"/>
      <c r="C32" s="9" t="s">
        <v>11</v>
      </c>
      <c r="D32" s="12">
        <f>D30+D31</f>
        <v>711</v>
      </c>
      <c r="E32" s="5">
        <f t="shared" si="8"/>
        <v>-20.1123595505618</v>
      </c>
      <c r="F32" s="12">
        <f>F30+F31</f>
        <v>556</v>
      </c>
      <c r="G32" s="5">
        <f t="shared" si="9"/>
        <v>-21.800281293952185</v>
      </c>
      <c r="H32" s="12">
        <f>H30+H31</f>
        <v>629</v>
      </c>
      <c r="I32" s="5">
        <f t="shared" si="10"/>
        <v>13.129496402877706</v>
      </c>
      <c r="J32" s="12">
        <f>J30+J31</f>
        <v>229</v>
      </c>
      <c r="K32" s="5">
        <f t="shared" si="11"/>
        <v>-63.59300476947536</v>
      </c>
      <c r="L32" s="113"/>
      <c r="M32" s="94"/>
      <c r="N32" s="113"/>
      <c r="O32" s="94"/>
      <c r="P32" s="113"/>
      <c r="Q32" s="94"/>
    </row>
    <row r="33" spans="1:17" ht="13.5">
      <c r="A33" s="97"/>
      <c r="B33" s="114" t="s">
        <v>33</v>
      </c>
      <c r="C33" s="7" t="s">
        <v>9</v>
      </c>
      <c r="D33" s="13">
        <f>D30/D27</f>
        <v>0.08594940566900336</v>
      </c>
      <c r="E33" s="2" t="s">
        <v>38</v>
      </c>
      <c r="F33" s="13">
        <f>F30/F27</f>
        <v>0.06757575757575758</v>
      </c>
      <c r="G33" s="2" t="s">
        <v>38</v>
      </c>
      <c r="H33" s="13">
        <f>H30/H27</f>
        <v>0.04431960049937578</v>
      </c>
      <c r="I33" s="2" t="s">
        <v>38</v>
      </c>
      <c r="J33" s="13">
        <f>J30/J27</f>
        <v>0.026608285618053215</v>
      </c>
      <c r="K33" s="2" t="s">
        <v>38</v>
      </c>
      <c r="L33" s="108">
        <f>L30/L27</f>
        <v>0.027465397923875434</v>
      </c>
      <c r="M33" s="86" t="s">
        <v>79</v>
      </c>
      <c r="N33" s="108">
        <f>N30/N27</f>
        <v>0.01787512588116818</v>
      </c>
      <c r="O33" s="86" t="s">
        <v>227</v>
      </c>
      <c r="P33" s="108">
        <f>P30/P27</f>
        <v>0.03614775725593668</v>
      </c>
      <c r="Q33" s="86" t="s">
        <v>227</v>
      </c>
    </row>
    <row r="34" spans="1:17" ht="13.5">
      <c r="A34" s="97"/>
      <c r="B34" s="87"/>
      <c r="C34" s="7" t="s">
        <v>10</v>
      </c>
      <c r="D34" s="13">
        <f>D31/D28</f>
        <v>0.17396593673965938</v>
      </c>
      <c r="E34" s="2" t="s">
        <v>38</v>
      </c>
      <c r="F34" s="13">
        <f>F31/F28</f>
        <v>0.1356968215158924</v>
      </c>
      <c r="G34" s="2" t="s">
        <v>38</v>
      </c>
      <c r="H34" s="13">
        <f>H31/H28</f>
        <v>0.19975389663658738</v>
      </c>
      <c r="I34" s="2" t="s">
        <v>38</v>
      </c>
      <c r="J34" s="13">
        <f>J31/J28</f>
        <v>0.07313505607020965</v>
      </c>
      <c r="K34" s="2" t="s">
        <v>38</v>
      </c>
      <c r="L34" s="109"/>
      <c r="M34" s="87"/>
      <c r="N34" s="109"/>
      <c r="O34" s="87"/>
      <c r="P34" s="109"/>
      <c r="Q34" s="87"/>
    </row>
    <row r="35" spans="1:17" ht="13.5">
      <c r="A35" s="97"/>
      <c r="B35" s="88"/>
      <c r="C35" s="9" t="s">
        <v>11</v>
      </c>
      <c r="D35" s="13">
        <f>D32/D29</f>
        <v>0.12371672176787889</v>
      </c>
      <c r="E35" s="2" t="s">
        <v>38</v>
      </c>
      <c r="F35" s="13">
        <f>F32/F29</f>
        <v>0.09662843239485576</v>
      </c>
      <c r="G35" s="2" t="s">
        <v>38</v>
      </c>
      <c r="H35" s="13">
        <f>H32/H29</f>
        <v>0.11148528890464374</v>
      </c>
      <c r="I35" s="2" t="s">
        <v>38</v>
      </c>
      <c r="J35" s="13">
        <f>J32/J29</f>
        <v>0.04561752988047809</v>
      </c>
      <c r="K35" s="2" t="s">
        <v>38</v>
      </c>
      <c r="L35" s="110"/>
      <c r="M35" s="88"/>
      <c r="N35" s="110"/>
      <c r="O35" s="88"/>
      <c r="P35" s="110"/>
      <c r="Q35" s="88"/>
    </row>
    <row r="36" spans="1:17" ht="13.5">
      <c r="A36" s="86" t="s">
        <v>35</v>
      </c>
      <c r="B36" s="114" t="s">
        <v>32</v>
      </c>
      <c r="C36" s="7" t="s">
        <v>9</v>
      </c>
      <c r="D36" s="12">
        <v>1593</v>
      </c>
      <c r="E36" s="5">
        <f>(D36/K12-1)*100</f>
        <v>-3.9203860072376306</v>
      </c>
      <c r="F36" s="12">
        <v>1592</v>
      </c>
      <c r="G36" s="5">
        <f>(F36/D36-1)*100</f>
        <v>-0.06277463904582614</v>
      </c>
      <c r="H36" s="12">
        <v>1465</v>
      </c>
      <c r="I36" s="5">
        <f>(H36/F36-1)*100</f>
        <v>-7.977386934673369</v>
      </c>
      <c r="J36" s="12">
        <v>1317</v>
      </c>
      <c r="K36" s="5">
        <f>(J36/H36-1)*100</f>
        <v>-10.102389078498298</v>
      </c>
      <c r="L36" s="111">
        <v>2025</v>
      </c>
      <c r="M36" s="92">
        <f>(L36/J38-1)*100</f>
        <v>-7.828857532999544</v>
      </c>
      <c r="N36" s="111">
        <v>1570</v>
      </c>
      <c r="O36" s="92">
        <f>(N36/L36-1)*100</f>
        <v>-22.469135802469133</v>
      </c>
      <c r="P36" s="111">
        <v>1468</v>
      </c>
      <c r="Q36" s="92">
        <f>(P36/N36-1)*100</f>
        <v>-6.496815286624202</v>
      </c>
    </row>
    <row r="37" spans="1:17" ht="13.5">
      <c r="A37" s="87"/>
      <c r="B37" s="87"/>
      <c r="C37" s="7" t="s">
        <v>10</v>
      </c>
      <c r="D37" s="12">
        <v>1118</v>
      </c>
      <c r="E37" s="5">
        <f>(D37/K13-1)*100</f>
        <v>-3.7865748709122182</v>
      </c>
      <c r="F37" s="12">
        <v>1123</v>
      </c>
      <c r="G37" s="5">
        <f>(F37/D37-1)*100</f>
        <v>0.4472271914132353</v>
      </c>
      <c r="H37" s="12">
        <v>925</v>
      </c>
      <c r="I37" s="5">
        <f>(H37/F37-1)*100</f>
        <v>-17.631344612644707</v>
      </c>
      <c r="J37" s="12">
        <v>880</v>
      </c>
      <c r="K37" s="5">
        <f>(J37/H37-1)*100</f>
        <v>-4.86486486486486</v>
      </c>
      <c r="L37" s="112"/>
      <c r="M37" s="93"/>
      <c r="N37" s="112"/>
      <c r="O37" s="93"/>
      <c r="P37" s="112"/>
      <c r="Q37" s="93"/>
    </row>
    <row r="38" spans="1:17" ht="13.5">
      <c r="A38" s="87"/>
      <c r="B38" s="88"/>
      <c r="C38" s="9" t="s">
        <v>11</v>
      </c>
      <c r="D38" s="12">
        <f>D36+D37</f>
        <v>2711</v>
      </c>
      <c r="E38" s="5">
        <f>(D38/K14-1)*100</f>
        <v>-3.8652482269503574</v>
      </c>
      <c r="F38" s="12">
        <f>F36+F37</f>
        <v>2715</v>
      </c>
      <c r="G38" s="5">
        <f>(F38/D38-1)*100</f>
        <v>0.14754703061601315</v>
      </c>
      <c r="H38" s="12">
        <f>H36+H37</f>
        <v>2390</v>
      </c>
      <c r="I38" s="5">
        <f>(H38/F38-1)*100</f>
        <v>-11.970534069981586</v>
      </c>
      <c r="J38" s="12">
        <f>J36+J37</f>
        <v>2197</v>
      </c>
      <c r="K38" s="5">
        <f>(J38/H38-1)*100</f>
        <v>-8.075313807531382</v>
      </c>
      <c r="L38" s="113"/>
      <c r="M38" s="94"/>
      <c r="N38" s="113"/>
      <c r="O38" s="94"/>
      <c r="P38" s="113"/>
      <c r="Q38" s="94"/>
    </row>
    <row r="39" spans="1:17" ht="13.5">
      <c r="A39" s="87"/>
      <c r="B39" s="114" t="s">
        <v>33</v>
      </c>
      <c r="C39" s="7" t="s">
        <v>9</v>
      </c>
      <c r="D39" s="13">
        <f>D36/D27</f>
        <v>0.4855227064919232</v>
      </c>
      <c r="E39" s="2" t="s">
        <v>38</v>
      </c>
      <c r="F39" s="13">
        <f>F36/F27</f>
        <v>0.4824242424242424</v>
      </c>
      <c r="G39" s="2" t="s">
        <v>38</v>
      </c>
      <c r="H39" s="13">
        <f>H36/H27</f>
        <v>0.45724094881398253</v>
      </c>
      <c r="I39" s="2" t="s">
        <v>38</v>
      </c>
      <c r="J39" s="13">
        <f>J36/J27</f>
        <v>0.4435836982148872</v>
      </c>
      <c r="K39" s="2" t="s">
        <v>38</v>
      </c>
      <c r="L39" s="108">
        <f>L36/L27</f>
        <v>0.4379325259515571</v>
      </c>
      <c r="M39" s="86" t="s">
        <v>79</v>
      </c>
      <c r="N39" s="108">
        <f>N36/N27</f>
        <v>0.39526686807653577</v>
      </c>
      <c r="O39" s="86" t="s">
        <v>227</v>
      </c>
      <c r="P39" s="108">
        <f>P36/P27</f>
        <v>0.38733509234828495</v>
      </c>
      <c r="Q39" s="86" t="s">
        <v>227</v>
      </c>
    </row>
    <row r="40" spans="1:17" ht="13.5">
      <c r="A40" s="87"/>
      <c r="B40" s="87"/>
      <c r="C40" s="7" t="s">
        <v>10</v>
      </c>
      <c r="D40" s="13">
        <f>D37/D28</f>
        <v>0.45336577453365773</v>
      </c>
      <c r="E40" s="2" t="s">
        <v>38</v>
      </c>
      <c r="F40" s="13">
        <f>F37/F28</f>
        <v>0.45762021189894053</v>
      </c>
      <c r="G40" s="2" t="s">
        <v>38</v>
      </c>
      <c r="H40" s="13">
        <f>H37/H28</f>
        <v>0.37940935192780967</v>
      </c>
      <c r="I40" s="2" t="s">
        <v>38</v>
      </c>
      <c r="J40" s="13">
        <f>J37/J28</f>
        <v>0.42905899561189664</v>
      </c>
      <c r="K40" s="2" t="s">
        <v>38</v>
      </c>
      <c r="L40" s="109"/>
      <c r="M40" s="87"/>
      <c r="N40" s="109"/>
      <c r="O40" s="87"/>
      <c r="P40" s="109"/>
      <c r="Q40" s="87"/>
    </row>
    <row r="41" spans="1:17" ht="13.5">
      <c r="A41" s="88"/>
      <c r="B41" s="88"/>
      <c r="C41" s="9" t="s">
        <v>11</v>
      </c>
      <c r="D41" s="13">
        <f>D38/D29</f>
        <v>0.4717243779363146</v>
      </c>
      <c r="E41" s="2" t="s">
        <v>38</v>
      </c>
      <c r="F41" s="13">
        <f>F38/F29</f>
        <v>0.47184567257559956</v>
      </c>
      <c r="G41" s="2" t="s">
        <v>38</v>
      </c>
      <c r="H41" s="13">
        <f>H38/H29</f>
        <v>0.423608649415101</v>
      </c>
      <c r="I41" s="2" t="s">
        <v>38</v>
      </c>
      <c r="J41" s="13">
        <f>J38/J29</f>
        <v>0.43764940239043826</v>
      </c>
      <c r="K41" s="2" t="s">
        <v>38</v>
      </c>
      <c r="L41" s="110"/>
      <c r="M41" s="88"/>
      <c r="N41" s="110"/>
      <c r="O41" s="88"/>
      <c r="P41" s="110"/>
      <c r="Q41" s="88"/>
    </row>
    <row r="42" spans="1:17" ht="13.5">
      <c r="A42" s="86" t="s">
        <v>36</v>
      </c>
      <c r="B42" s="114" t="s">
        <v>32</v>
      </c>
      <c r="C42" s="7" t="s">
        <v>9</v>
      </c>
      <c r="D42" s="12">
        <v>1406</v>
      </c>
      <c r="E42" s="5">
        <f>(D42/K18-1)*100</f>
        <v>-4.158145875937292</v>
      </c>
      <c r="F42" s="12">
        <v>1485</v>
      </c>
      <c r="G42" s="5">
        <f>(F42/D42-1)*100</f>
        <v>5.618776671408243</v>
      </c>
      <c r="H42" s="12">
        <v>1597</v>
      </c>
      <c r="I42" s="5">
        <f>(H42/F42-1)*100</f>
        <v>7.542087542087539</v>
      </c>
      <c r="J42" s="12">
        <v>1573</v>
      </c>
      <c r="K42" s="5">
        <f>(J42/H42-1)*100</f>
        <v>-1.5028177833437684</v>
      </c>
      <c r="L42" s="111">
        <v>2471</v>
      </c>
      <c r="M42" s="92">
        <f>(L42/J44-1)*100</f>
        <v>-4.741711642251345</v>
      </c>
      <c r="N42" s="111">
        <v>2326</v>
      </c>
      <c r="O42" s="92">
        <f>(N42/L42-1)*100</f>
        <v>-5.86806960744638</v>
      </c>
      <c r="P42" s="111">
        <v>2181</v>
      </c>
      <c r="Q42" s="92">
        <f>(P42/N42-1)*100</f>
        <v>-6.233877901977647</v>
      </c>
    </row>
    <row r="43" spans="1:17" ht="13.5">
      <c r="A43" s="87"/>
      <c r="B43" s="87"/>
      <c r="C43" s="7" t="s">
        <v>10</v>
      </c>
      <c r="D43" s="12">
        <v>919</v>
      </c>
      <c r="E43" s="5">
        <f>(D43/K19-1)*100</f>
        <v>-6.51068158697864</v>
      </c>
      <c r="F43" s="12">
        <v>998</v>
      </c>
      <c r="G43" s="5">
        <f>(F43/D43-1)*100</f>
        <v>8.596300326441785</v>
      </c>
      <c r="H43" s="12">
        <v>1026</v>
      </c>
      <c r="I43" s="5">
        <f>(H43/F43-1)*100</f>
        <v>2.8056112224448926</v>
      </c>
      <c r="J43" s="12">
        <v>1021</v>
      </c>
      <c r="K43" s="5">
        <f>(J43/H43-1)*100</f>
        <v>-0.4873294346978585</v>
      </c>
      <c r="L43" s="112"/>
      <c r="M43" s="93"/>
      <c r="N43" s="112"/>
      <c r="O43" s="93"/>
      <c r="P43" s="112"/>
      <c r="Q43" s="93"/>
    </row>
    <row r="44" spans="1:17" ht="13.5">
      <c r="A44" s="87"/>
      <c r="B44" s="88"/>
      <c r="C44" s="9" t="s">
        <v>11</v>
      </c>
      <c r="D44" s="12">
        <f>D42+D43</f>
        <v>2325</v>
      </c>
      <c r="E44" s="5">
        <f>(D44/K20-1)*100</f>
        <v>-5.102040816326525</v>
      </c>
      <c r="F44" s="12">
        <f>F42+F43</f>
        <v>2483</v>
      </c>
      <c r="G44" s="5">
        <f>(F44/D44-1)*100</f>
        <v>6.795698924731175</v>
      </c>
      <c r="H44" s="12">
        <f>H42+H43</f>
        <v>2623</v>
      </c>
      <c r="I44" s="5">
        <f>(H44/F44-1)*100</f>
        <v>5.638340716874746</v>
      </c>
      <c r="J44" s="12">
        <f>J42+J43</f>
        <v>2594</v>
      </c>
      <c r="K44" s="5">
        <f>(J44/H44-1)*100</f>
        <v>-1.1056042699199353</v>
      </c>
      <c r="L44" s="113"/>
      <c r="M44" s="94"/>
      <c r="N44" s="113"/>
      <c r="O44" s="94"/>
      <c r="P44" s="113"/>
      <c r="Q44" s="94"/>
    </row>
    <row r="45" spans="1:17" ht="13.5">
      <c r="A45" s="87"/>
      <c r="B45" s="114" t="s">
        <v>33</v>
      </c>
      <c r="C45" s="7" t="s">
        <v>9</v>
      </c>
      <c r="D45" s="13">
        <f>D42/D27</f>
        <v>0.4285278878390735</v>
      </c>
      <c r="E45" s="2" t="s">
        <v>38</v>
      </c>
      <c r="F45" s="13">
        <f>F42/F27</f>
        <v>0.45</v>
      </c>
      <c r="G45" s="2" t="s">
        <v>38</v>
      </c>
      <c r="H45" s="13">
        <f>H42/H27</f>
        <v>0.4984394506866417</v>
      </c>
      <c r="I45" s="2" t="s">
        <v>38</v>
      </c>
      <c r="J45" s="13">
        <f>J42/J27</f>
        <v>0.5298080161670596</v>
      </c>
      <c r="K45" s="2" t="s">
        <v>38</v>
      </c>
      <c r="L45" s="108">
        <f>L42/L27</f>
        <v>0.534385813148789</v>
      </c>
      <c r="M45" s="86" t="s">
        <v>79</v>
      </c>
      <c r="N45" s="108">
        <f>N42/N27</f>
        <v>0.5855991943605237</v>
      </c>
      <c r="O45" s="86" t="s">
        <v>227</v>
      </c>
      <c r="P45" s="108">
        <f>P42/P27</f>
        <v>0.5754617414248021</v>
      </c>
      <c r="Q45" s="86" t="s">
        <v>227</v>
      </c>
    </row>
    <row r="46" spans="1:17" ht="13.5">
      <c r="A46" s="87"/>
      <c r="B46" s="87"/>
      <c r="C46" s="7" t="s">
        <v>10</v>
      </c>
      <c r="D46" s="13">
        <f>D43/D28</f>
        <v>0.3726682887266829</v>
      </c>
      <c r="E46" s="2" t="s">
        <v>38</v>
      </c>
      <c r="F46" s="13">
        <f>F43/F28</f>
        <v>0.40668296658516706</v>
      </c>
      <c r="G46" s="2" t="s">
        <v>38</v>
      </c>
      <c r="H46" s="13">
        <f>H43/H28</f>
        <v>0.42083675143560295</v>
      </c>
      <c r="I46" s="2" t="s">
        <v>38</v>
      </c>
      <c r="J46" s="13">
        <f>J43/J28</f>
        <v>0.4978059483178937</v>
      </c>
      <c r="K46" s="2" t="s">
        <v>38</v>
      </c>
      <c r="L46" s="109"/>
      <c r="M46" s="87"/>
      <c r="N46" s="109"/>
      <c r="O46" s="87"/>
      <c r="P46" s="109"/>
      <c r="Q46" s="87"/>
    </row>
    <row r="47" spans="1:17" ht="13.5">
      <c r="A47" s="88"/>
      <c r="B47" s="88"/>
      <c r="C47" s="9" t="s">
        <v>11</v>
      </c>
      <c r="D47" s="13">
        <f>D44/D29</f>
        <v>0.4045589002958065</v>
      </c>
      <c r="E47" s="2" t="s">
        <v>38</v>
      </c>
      <c r="F47" s="13">
        <f>F44/F29</f>
        <v>0.43152589502954464</v>
      </c>
      <c r="G47" s="2" t="s">
        <v>38</v>
      </c>
      <c r="H47" s="13">
        <f>H44/H29</f>
        <v>0.4649060616802552</v>
      </c>
      <c r="I47" s="2" t="s">
        <v>38</v>
      </c>
      <c r="J47" s="13">
        <f>J44/J29</f>
        <v>0.5167330677290837</v>
      </c>
      <c r="K47" s="2" t="s">
        <v>38</v>
      </c>
      <c r="L47" s="110"/>
      <c r="M47" s="88"/>
      <c r="N47" s="110"/>
      <c r="O47" s="88"/>
      <c r="P47" s="110"/>
      <c r="Q47" s="88"/>
    </row>
    <row r="49" ht="13.5">
      <c r="A49" t="s">
        <v>228</v>
      </c>
    </row>
  </sheetData>
  <sheetProtection/>
  <mergeCells count="75">
    <mergeCell ref="M33:M35"/>
    <mergeCell ref="M36:M38"/>
    <mergeCell ref="M39:M41"/>
    <mergeCell ref="M42:M44"/>
    <mergeCell ref="M45:M47"/>
    <mergeCell ref="L36:L38"/>
    <mergeCell ref="L39:L41"/>
    <mergeCell ref="L42:L44"/>
    <mergeCell ref="L45:L47"/>
    <mergeCell ref="L25:M25"/>
    <mergeCell ref="L27:L29"/>
    <mergeCell ref="L30:L32"/>
    <mergeCell ref="A27:B29"/>
    <mergeCell ref="A30:A35"/>
    <mergeCell ref="B30:B32"/>
    <mergeCell ref="B33:B35"/>
    <mergeCell ref="L33:L35"/>
    <mergeCell ref="M27:M29"/>
    <mergeCell ref="M30:M32"/>
    <mergeCell ref="J25:K25"/>
    <mergeCell ref="A25:C26"/>
    <mergeCell ref="A12:A17"/>
    <mergeCell ref="A18:A23"/>
    <mergeCell ref="B15:B17"/>
    <mergeCell ref="B18:B20"/>
    <mergeCell ref="D25:E25"/>
    <mergeCell ref="F25:G25"/>
    <mergeCell ref="H25:I25"/>
    <mergeCell ref="B21:B23"/>
    <mergeCell ref="A3:B5"/>
    <mergeCell ref="B12:B14"/>
    <mergeCell ref="K1:L1"/>
    <mergeCell ref="A1:C2"/>
    <mergeCell ref="E1:F1"/>
    <mergeCell ref="G1:H1"/>
    <mergeCell ref="I1:J1"/>
    <mergeCell ref="B6:B8"/>
    <mergeCell ref="A6:A11"/>
    <mergeCell ref="B9:B11"/>
    <mergeCell ref="A36:A41"/>
    <mergeCell ref="B36:B38"/>
    <mergeCell ref="B39:B41"/>
    <mergeCell ref="A42:A47"/>
    <mergeCell ref="B42:B44"/>
    <mergeCell ref="B45:B47"/>
    <mergeCell ref="N25:O25"/>
    <mergeCell ref="N27:N29"/>
    <mergeCell ref="O27:O29"/>
    <mergeCell ref="N30:N32"/>
    <mergeCell ref="O30:O32"/>
    <mergeCell ref="N33:N35"/>
    <mergeCell ref="O33:O35"/>
    <mergeCell ref="N45:N47"/>
    <mergeCell ref="O45:O47"/>
    <mergeCell ref="N36:N38"/>
    <mergeCell ref="O36:O38"/>
    <mergeCell ref="N39:N41"/>
    <mergeCell ref="O39:O41"/>
    <mergeCell ref="N42:N44"/>
    <mergeCell ref="O42:O44"/>
    <mergeCell ref="P25:Q25"/>
    <mergeCell ref="P27:P29"/>
    <mergeCell ref="Q27:Q29"/>
    <mergeCell ref="P30:P32"/>
    <mergeCell ref="Q30:Q32"/>
    <mergeCell ref="P33:P35"/>
    <mergeCell ref="Q33:Q35"/>
    <mergeCell ref="P45:P47"/>
    <mergeCell ref="Q45:Q47"/>
    <mergeCell ref="P36:P38"/>
    <mergeCell ref="Q36:Q38"/>
    <mergeCell ref="P39:P41"/>
    <mergeCell ref="Q39:Q41"/>
    <mergeCell ref="P42:P44"/>
    <mergeCell ref="Q42:Q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5"/>
  <sheetViews>
    <sheetView tabSelected="1" zoomScalePageLayoutView="0" workbookViewId="0" topLeftCell="A1">
      <pane xSplit="1" ySplit="4" topLeftCell="B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00" sqref="J100:J101"/>
    </sheetView>
  </sheetViews>
  <sheetFormatPr defaultColWidth="9.00390625" defaultRowHeight="13.5"/>
  <cols>
    <col min="1" max="1" width="9.50390625" style="0" bestFit="1" customWidth="1"/>
    <col min="2" max="2" width="5.50390625" style="0" bestFit="1" customWidth="1"/>
    <col min="3" max="10" width="6.625" style="0" customWidth="1"/>
    <col min="11" max="14" width="5.125" style="0" customWidth="1"/>
  </cols>
  <sheetData>
    <row r="1" spans="1:14" ht="34.5" customHeight="1">
      <c r="A1" s="134" t="s">
        <v>219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8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139" t="s">
        <v>220</v>
      </c>
      <c r="L2" s="139"/>
      <c r="M2" s="139"/>
      <c r="N2" s="139"/>
    </row>
    <row r="3" spans="1:14" ht="24" customHeight="1">
      <c r="A3" s="135" t="s">
        <v>195</v>
      </c>
      <c r="B3" s="135" t="s">
        <v>196</v>
      </c>
      <c r="C3" s="135" t="s">
        <v>201</v>
      </c>
      <c r="D3" s="135"/>
      <c r="E3" s="135"/>
      <c r="F3" s="135"/>
      <c r="G3" s="135" t="s">
        <v>199</v>
      </c>
      <c r="H3" s="135"/>
      <c r="I3" s="135"/>
      <c r="J3" s="135"/>
      <c r="K3" s="135" t="s">
        <v>200</v>
      </c>
      <c r="L3" s="135"/>
      <c r="M3" s="135"/>
      <c r="N3" s="135"/>
    </row>
    <row r="4" spans="1:14" ht="24" customHeight="1">
      <c r="A4" s="135"/>
      <c r="B4" s="135"/>
      <c r="C4" s="37" t="s">
        <v>197</v>
      </c>
      <c r="D4" s="37" t="s">
        <v>23</v>
      </c>
      <c r="E4" s="37" t="s">
        <v>24</v>
      </c>
      <c r="F4" s="37" t="s">
        <v>198</v>
      </c>
      <c r="G4" s="37" t="s">
        <v>197</v>
      </c>
      <c r="H4" s="37" t="s">
        <v>23</v>
      </c>
      <c r="I4" s="37" t="s">
        <v>24</v>
      </c>
      <c r="J4" s="37" t="s">
        <v>198</v>
      </c>
      <c r="K4" s="37" t="s">
        <v>197</v>
      </c>
      <c r="L4" s="37" t="s">
        <v>23</v>
      </c>
      <c r="M4" s="37" t="s">
        <v>24</v>
      </c>
      <c r="N4" s="37" t="s">
        <v>198</v>
      </c>
    </row>
    <row r="5" spans="1:14" ht="22.5" customHeight="1">
      <c r="A5" s="135" t="s">
        <v>209</v>
      </c>
      <c r="B5" s="35" t="s">
        <v>204</v>
      </c>
      <c r="C5" s="40">
        <f>D5+E5</f>
        <v>8988</v>
      </c>
      <c r="D5" s="41">
        <f aca="true" t="shared" si="0" ref="D5:F6">H5+L5</f>
        <v>4374</v>
      </c>
      <c r="E5" s="41">
        <f t="shared" si="0"/>
        <v>4614</v>
      </c>
      <c r="F5" s="42">
        <f t="shared" si="0"/>
        <v>3323</v>
      </c>
      <c r="G5" s="40">
        <f aca="true" t="shared" si="1" ref="G5:G21">H5+I5</f>
        <v>8935</v>
      </c>
      <c r="H5" s="41">
        <v>4357</v>
      </c>
      <c r="I5" s="41">
        <v>4578</v>
      </c>
      <c r="J5" s="42">
        <v>3301</v>
      </c>
      <c r="K5" s="40">
        <f>L5+M5</f>
        <v>53</v>
      </c>
      <c r="L5" s="41">
        <v>17</v>
      </c>
      <c r="M5" s="41">
        <v>36</v>
      </c>
      <c r="N5" s="42">
        <v>22</v>
      </c>
    </row>
    <row r="6" spans="1:14" ht="22.5" customHeight="1">
      <c r="A6" s="135"/>
      <c r="B6" s="36" t="s">
        <v>210</v>
      </c>
      <c r="C6" s="56">
        <f>D6+E6</f>
        <v>8967</v>
      </c>
      <c r="D6" s="55">
        <f t="shared" si="0"/>
        <v>4366</v>
      </c>
      <c r="E6" s="55">
        <f t="shared" si="0"/>
        <v>4601</v>
      </c>
      <c r="F6" s="55">
        <f t="shared" si="0"/>
        <v>3320</v>
      </c>
      <c r="G6" s="56">
        <f t="shared" si="1"/>
        <v>8915</v>
      </c>
      <c r="H6" s="39">
        <v>4349</v>
      </c>
      <c r="I6" s="39">
        <v>4566</v>
      </c>
      <c r="J6" s="39">
        <v>3298</v>
      </c>
      <c r="K6" s="56">
        <f>L6+M6</f>
        <v>52</v>
      </c>
      <c r="L6" s="39">
        <v>17</v>
      </c>
      <c r="M6" s="39">
        <v>35</v>
      </c>
      <c r="N6" s="43">
        <v>22</v>
      </c>
    </row>
    <row r="7" spans="1:14" ht="22.5" customHeight="1">
      <c r="A7" s="135"/>
      <c r="B7" s="57" t="s">
        <v>206</v>
      </c>
      <c r="C7" s="38">
        <f>D7+E7</f>
        <v>8966</v>
      </c>
      <c r="D7" s="38">
        <f aca="true" t="shared" si="2" ref="D7:F8">H7+L7</f>
        <v>4365</v>
      </c>
      <c r="E7" s="38">
        <f t="shared" si="2"/>
        <v>4601</v>
      </c>
      <c r="F7" s="38">
        <f t="shared" si="2"/>
        <v>3318</v>
      </c>
      <c r="G7" s="44">
        <f t="shared" si="1"/>
        <v>8914</v>
      </c>
      <c r="H7" s="38">
        <v>4348</v>
      </c>
      <c r="I7" s="38">
        <v>4566</v>
      </c>
      <c r="J7" s="45">
        <v>3296</v>
      </c>
      <c r="K7" s="44">
        <f>L7+M7</f>
        <v>52</v>
      </c>
      <c r="L7" s="38">
        <v>17</v>
      </c>
      <c r="M7" s="38">
        <v>35</v>
      </c>
      <c r="N7" s="45">
        <v>22</v>
      </c>
    </row>
    <row r="8" spans="1:14" ht="22.5" customHeight="1">
      <c r="A8" s="135"/>
      <c r="B8" s="36" t="s">
        <v>207</v>
      </c>
      <c r="C8" s="56">
        <f>D8+E8</f>
        <v>8943</v>
      </c>
      <c r="D8" s="55">
        <f t="shared" si="2"/>
        <v>4351</v>
      </c>
      <c r="E8" s="55">
        <f t="shared" si="2"/>
        <v>4592</v>
      </c>
      <c r="F8" s="55">
        <f t="shared" si="2"/>
        <v>3322</v>
      </c>
      <c r="G8" s="56">
        <f t="shared" si="1"/>
        <v>8891</v>
      </c>
      <c r="H8" s="39">
        <v>4335</v>
      </c>
      <c r="I8" s="39">
        <v>4556</v>
      </c>
      <c r="J8" s="43">
        <v>3301</v>
      </c>
      <c r="K8" s="56">
        <f>L8+M8</f>
        <v>52</v>
      </c>
      <c r="L8" s="39">
        <v>16</v>
      </c>
      <c r="M8" s="39">
        <v>36</v>
      </c>
      <c r="N8" s="43">
        <v>21</v>
      </c>
    </row>
    <row r="9" spans="1:14" ht="22.5" customHeight="1">
      <c r="A9" s="135"/>
      <c r="B9" s="57" t="s">
        <v>208</v>
      </c>
      <c r="C9" s="47">
        <f>D9+E9</f>
        <v>8928</v>
      </c>
      <c r="D9" s="47">
        <f>H9+L9</f>
        <v>4345</v>
      </c>
      <c r="E9" s="47">
        <f>I9+M9</f>
        <v>4583</v>
      </c>
      <c r="F9" s="48">
        <f>J9+N9</f>
        <v>3317</v>
      </c>
      <c r="G9" s="46">
        <f t="shared" si="1"/>
        <v>8876</v>
      </c>
      <c r="H9" s="47">
        <v>4329</v>
      </c>
      <c r="I9" s="47">
        <v>4547</v>
      </c>
      <c r="J9" s="48">
        <v>3296</v>
      </c>
      <c r="K9" s="46">
        <f>L9+M9</f>
        <v>52</v>
      </c>
      <c r="L9" s="47">
        <v>16</v>
      </c>
      <c r="M9" s="47">
        <v>36</v>
      </c>
      <c r="N9" s="48">
        <v>21</v>
      </c>
    </row>
    <row r="10" spans="1:14" ht="22.5" customHeight="1">
      <c r="A10" s="135" t="s">
        <v>217</v>
      </c>
      <c r="B10" s="58" t="s">
        <v>211</v>
      </c>
      <c r="C10" s="55">
        <f aca="true" t="shared" si="3" ref="C10:C21">D10+E10</f>
        <v>8919</v>
      </c>
      <c r="D10" s="55">
        <f aca="true" t="shared" si="4" ref="D10:D21">H10+L10</f>
        <v>4341</v>
      </c>
      <c r="E10" s="55">
        <f aca="true" t="shared" si="5" ref="E10:E21">I10+M10</f>
        <v>4578</v>
      </c>
      <c r="F10" s="55">
        <f aca="true" t="shared" si="6" ref="F10:F21">J10+N10</f>
        <v>3309</v>
      </c>
      <c r="G10" s="56">
        <f t="shared" si="1"/>
        <v>8867</v>
      </c>
      <c r="H10" s="50">
        <v>4325</v>
      </c>
      <c r="I10" s="50">
        <v>4542</v>
      </c>
      <c r="J10" s="51">
        <v>3288</v>
      </c>
      <c r="K10" s="49">
        <v>52</v>
      </c>
      <c r="L10" s="50">
        <v>16</v>
      </c>
      <c r="M10" s="50">
        <v>36</v>
      </c>
      <c r="N10" s="51">
        <v>21</v>
      </c>
    </row>
    <row r="11" spans="1:14" ht="22.5" customHeight="1">
      <c r="A11" s="135"/>
      <c r="B11" s="57" t="s">
        <v>212</v>
      </c>
      <c r="C11" s="38">
        <f t="shared" si="3"/>
        <v>8911</v>
      </c>
      <c r="D11" s="38">
        <f t="shared" si="4"/>
        <v>4334</v>
      </c>
      <c r="E11" s="38">
        <f t="shared" si="5"/>
        <v>4577</v>
      </c>
      <c r="F11" s="38">
        <f t="shared" si="6"/>
        <v>3311</v>
      </c>
      <c r="G11" s="44">
        <f t="shared" si="1"/>
        <v>8858</v>
      </c>
      <c r="H11" s="38">
        <v>4317</v>
      </c>
      <c r="I11" s="38">
        <v>4541</v>
      </c>
      <c r="J11" s="45">
        <v>3289</v>
      </c>
      <c r="K11" s="44">
        <v>53</v>
      </c>
      <c r="L11" s="38">
        <v>17</v>
      </c>
      <c r="M11" s="38">
        <v>36</v>
      </c>
      <c r="N11" s="45">
        <v>22</v>
      </c>
    </row>
    <row r="12" spans="1:14" ht="22.5" customHeight="1">
      <c r="A12" s="135"/>
      <c r="B12" s="58" t="s">
        <v>213</v>
      </c>
      <c r="C12" s="55">
        <f t="shared" si="3"/>
        <v>8903</v>
      </c>
      <c r="D12" s="55">
        <f t="shared" si="4"/>
        <v>4326</v>
      </c>
      <c r="E12" s="55">
        <f t="shared" si="5"/>
        <v>4577</v>
      </c>
      <c r="F12" s="55">
        <f t="shared" si="6"/>
        <v>3312</v>
      </c>
      <c r="G12" s="56">
        <f t="shared" si="1"/>
        <v>8855</v>
      </c>
      <c r="H12" s="39">
        <v>4312</v>
      </c>
      <c r="I12" s="39">
        <v>4543</v>
      </c>
      <c r="J12" s="43">
        <v>3294</v>
      </c>
      <c r="K12" s="59">
        <v>48</v>
      </c>
      <c r="L12" s="39">
        <v>14</v>
      </c>
      <c r="M12" s="39">
        <v>34</v>
      </c>
      <c r="N12" s="43">
        <v>18</v>
      </c>
    </row>
    <row r="13" spans="1:14" ht="22.5" customHeight="1">
      <c r="A13" s="135"/>
      <c r="B13" s="57" t="s">
        <v>214</v>
      </c>
      <c r="C13" s="38">
        <f t="shared" si="3"/>
        <v>8883</v>
      </c>
      <c r="D13" s="38">
        <f t="shared" si="4"/>
        <v>4312</v>
      </c>
      <c r="E13" s="38">
        <f t="shared" si="5"/>
        <v>4571</v>
      </c>
      <c r="F13" s="38">
        <f t="shared" si="6"/>
        <v>3313</v>
      </c>
      <c r="G13" s="44">
        <f t="shared" si="1"/>
        <v>8834</v>
      </c>
      <c r="H13" s="38">
        <v>4298</v>
      </c>
      <c r="I13" s="38">
        <v>4536</v>
      </c>
      <c r="J13" s="45">
        <v>3295</v>
      </c>
      <c r="K13" s="62">
        <f aca="true" t="shared" si="7" ref="K13:K24">L13+M13</f>
        <v>49</v>
      </c>
      <c r="L13" s="60">
        <v>14</v>
      </c>
      <c r="M13" s="60">
        <v>35</v>
      </c>
      <c r="N13" s="61">
        <v>18</v>
      </c>
    </row>
    <row r="14" spans="1:14" ht="22.5" customHeight="1">
      <c r="A14" s="135"/>
      <c r="B14" s="58" t="s">
        <v>215</v>
      </c>
      <c r="C14" s="55">
        <f t="shared" si="3"/>
        <v>8851</v>
      </c>
      <c r="D14" s="55">
        <f t="shared" si="4"/>
        <v>4298</v>
      </c>
      <c r="E14" s="55">
        <f t="shared" si="5"/>
        <v>4553</v>
      </c>
      <c r="F14" s="55">
        <f t="shared" si="6"/>
        <v>3313</v>
      </c>
      <c r="G14" s="56">
        <f t="shared" si="1"/>
        <v>8802</v>
      </c>
      <c r="H14" s="55">
        <v>4284</v>
      </c>
      <c r="I14" s="55">
        <v>4518</v>
      </c>
      <c r="J14" s="43">
        <v>3294</v>
      </c>
      <c r="K14" s="63">
        <f t="shared" si="7"/>
        <v>49</v>
      </c>
      <c r="L14" s="55">
        <v>14</v>
      </c>
      <c r="M14" s="55">
        <v>35</v>
      </c>
      <c r="N14" s="64">
        <v>19</v>
      </c>
    </row>
    <row r="15" spans="1:14" ht="22.5" customHeight="1">
      <c r="A15" s="135"/>
      <c r="B15" s="57" t="s">
        <v>216</v>
      </c>
      <c r="C15" s="38">
        <f t="shared" si="3"/>
        <v>8842</v>
      </c>
      <c r="D15" s="38">
        <f t="shared" si="4"/>
        <v>4297</v>
      </c>
      <c r="E15" s="38">
        <f t="shared" si="5"/>
        <v>4545</v>
      </c>
      <c r="F15" s="38">
        <f t="shared" si="6"/>
        <v>3310</v>
      </c>
      <c r="G15" s="44">
        <f t="shared" si="1"/>
        <v>8793</v>
      </c>
      <c r="H15" s="60">
        <v>4283</v>
      </c>
      <c r="I15" s="60">
        <v>4510</v>
      </c>
      <c r="J15" s="61">
        <v>3291</v>
      </c>
      <c r="K15" s="62">
        <f t="shared" si="7"/>
        <v>49</v>
      </c>
      <c r="L15" s="60">
        <v>14</v>
      </c>
      <c r="M15" s="60">
        <v>35</v>
      </c>
      <c r="N15" s="61">
        <v>19</v>
      </c>
    </row>
    <row r="16" spans="1:14" ht="22.5" customHeight="1">
      <c r="A16" s="135"/>
      <c r="B16" s="58" t="s">
        <v>202</v>
      </c>
      <c r="C16" s="55">
        <f t="shared" si="3"/>
        <v>8831</v>
      </c>
      <c r="D16" s="55">
        <f t="shared" si="4"/>
        <v>4290</v>
      </c>
      <c r="E16" s="55">
        <f t="shared" si="5"/>
        <v>4541</v>
      </c>
      <c r="F16" s="55">
        <f t="shared" si="6"/>
        <v>3304</v>
      </c>
      <c r="G16" s="56">
        <f t="shared" si="1"/>
        <v>8784</v>
      </c>
      <c r="H16" s="65">
        <v>4277</v>
      </c>
      <c r="I16" s="65">
        <v>4507</v>
      </c>
      <c r="J16" s="64">
        <v>3286</v>
      </c>
      <c r="K16" s="66">
        <f t="shared" si="7"/>
        <v>47</v>
      </c>
      <c r="L16" s="67">
        <v>13</v>
      </c>
      <c r="M16" s="67">
        <v>34</v>
      </c>
      <c r="N16" s="64">
        <v>18</v>
      </c>
    </row>
    <row r="17" spans="1:14" ht="22.5" customHeight="1">
      <c r="A17" s="135"/>
      <c r="B17" s="57" t="s">
        <v>203</v>
      </c>
      <c r="C17" s="38">
        <f t="shared" si="3"/>
        <v>8805</v>
      </c>
      <c r="D17" s="38">
        <f t="shared" si="4"/>
        <v>4277</v>
      </c>
      <c r="E17" s="38">
        <f t="shared" si="5"/>
        <v>4528</v>
      </c>
      <c r="F17" s="38">
        <f t="shared" si="6"/>
        <v>3299</v>
      </c>
      <c r="G17" s="44">
        <f t="shared" si="1"/>
        <v>8758</v>
      </c>
      <c r="H17" s="60">
        <v>4264</v>
      </c>
      <c r="I17" s="60">
        <v>4494</v>
      </c>
      <c r="J17" s="61">
        <v>3280</v>
      </c>
      <c r="K17" s="62">
        <f t="shared" si="7"/>
        <v>47</v>
      </c>
      <c r="L17" s="60">
        <v>13</v>
      </c>
      <c r="M17" s="60">
        <v>34</v>
      </c>
      <c r="N17" s="61">
        <v>19</v>
      </c>
    </row>
    <row r="18" spans="1:14" ht="22.5" customHeight="1">
      <c r="A18" s="135"/>
      <c r="B18" s="58" t="s">
        <v>205</v>
      </c>
      <c r="C18" s="55">
        <f t="shared" si="3"/>
        <v>8799</v>
      </c>
      <c r="D18" s="55">
        <f t="shared" si="4"/>
        <v>4277</v>
      </c>
      <c r="E18" s="55">
        <f t="shared" si="5"/>
        <v>4522</v>
      </c>
      <c r="F18" s="55">
        <f t="shared" si="6"/>
        <v>3293</v>
      </c>
      <c r="G18" s="56">
        <f t="shared" si="1"/>
        <v>8752</v>
      </c>
      <c r="H18" s="65">
        <v>4264</v>
      </c>
      <c r="I18" s="65">
        <v>4488</v>
      </c>
      <c r="J18" s="64">
        <v>3274</v>
      </c>
      <c r="K18" s="66">
        <f t="shared" si="7"/>
        <v>47</v>
      </c>
      <c r="L18" s="67">
        <v>13</v>
      </c>
      <c r="M18" s="67">
        <v>34</v>
      </c>
      <c r="N18" s="52">
        <v>19</v>
      </c>
    </row>
    <row r="19" spans="1:14" ht="22.5" customHeight="1">
      <c r="A19" s="135"/>
      <c r="B19" s="57" t="s">
        <v>206</v>
      </c>
      <c r="C19" s="38">
        <f t="shared" si="3"/>
        <v>8779</v>
      </c>
      <c r="D19" s="38">
        <f t="shared" si="4"/>
        <v>4265</v>
      </c>
      <c r="E19" s="38">
        <f t="shared" si="5"/>
        <v>4514</v>
      </c>
      <c r="F19" s="38">
        <f t="shared" si="6"/>
        <v>3298</v>
      </c>
      <c r="G19" s="44">
        <f t="shared" si="1"/>
        <v>8736</v>
      </c>
      <c r="H19" s="60">
        <v>4254</v>
      </c>
      <c r="I19" s="60">
        <v>4482</v>
      </c>
      <c r="J19" s="61">
        <v>3280</v>
      </c>
      <c r="K19" s="62">
        <f t="shared" si="7"/>
        <v>43</v>
      </c>
      <c r="L19" s="60">
        <v>11</v>
      </c>
      <c r="M19" s="60">
        <v>32</v>
      </c>
      <c r="N19" s="61">
        <v>18</v>
      </c>
    </row>
    <row r="20" spans="1:14" ht="22.5" customHeight="1">
      <c r="A20" s="135"/>
      <c r="B20" s="58" t="s">
        <v>207</v>
      </c>
      <c r="C20" s="55">
        <f t="shared" si="3"/>
        <v>8772</v>
      </c>
      <c r="D20" s="55">
        <f t="shared" si="4"/>
        <v>4263</v>
      </c>
      <c r="E20" s="55">
        <f t="shared" si="5"/>
        <v>4509</v>
      </c>
      <c r="F20" s="55">
        <f t="shared" si="6"/>
        <v>3294</v>
      </c>
      <c r="G20" s="56">
        <f t="shared" si="1"/>
        <v>8730</v>
      </c>
      <c r="H20" s="67">
        <v>4253</v>
      </c>
      <c r="I20" s="67">
        <v>4477</v>
      </c>
      <c r="J20" s="64">
        <v>3277</v>
      </c>
      <c r="K20" s="66">
        <f t="shared" si="7"/>
        <v>42</v>
      </c>
      <c r="L20" s="67">
        <v>10</v>
      </c>
      <c r="M20" s="67">
        <v>32</v>
      </c>
      <c r="N20" s="64">
        <v>17</v>
      </c>
    </row>
    <row r="21" spans="1:14" ht="22.5" customHeight="1">
      <c r="A21" s="135"/>
      <c r="B21" s="57" t="s">
        <v>208</v>
      </c>
      <c r="C21" s="46">
        <f t="shared" si="3"/>
        <v>8745</v>
      </c>
      <c r="D21" s="47">
        <f t="shared" si="4"/>
        <v>4253</v>
      </c>
      <c r="E21" s="47">
        <f t="shared" si="5"/>
        <v>4492</v>
      </c>
      <c r="F21" s="48">
        <f t="shared" si="6"/>
        <v>3291</v>
      </c>
      <c r="G21" s="46">
        <f t="shared" si="1"/>
        <v>8703</v>
      </c>
      <c r="H21" s="68">
        <v>4243</v>
      </c>
      <c r="I21" s="68">
        <v>4460</v>
      </c>
      <c r="J21" s="69">
        <v>3274</v>
      </c>
      <c r="K21" s="70">
        <f t="shared" si="7"/>
        <v>42</v>
      </c>
      <c r="L21" s="68">
        <v>10</v>
      </c>
      <c r="M21" s="68">
        <v>32</v>
      </c>
      <c r="N21" s="69">
        <v>17</v>
      </c>
    </row>
    <row r="22" spans="1:14" ht="22.5" customHeight="1">
      <c r="A22" s="136" t="s">
        <v>221</v>
      </c>
      <c r="B22" s="58" t="s">
        <v>211</v>
      </c>
      <c r="C22" s="55">
        <f aca="true" t="shared" si="8" ref="C22:C33">D22+E22</f>
        <v>8720</v>
      </c>
      <c r="D22" s="55">
        <f aca="true" t="shared" si="9" ref="D22:D33">H22+L22</f>
        <v>4238</v>
      </c>
      <c r="E22" s="55">
        <f aca="true" t="shared" si="10" ref="E22:E33">I22+M22</f>
        <v>4482</v>
      </c>
      <c r="F22" s="55">
        <f aca="true" t="shared" si="11" ref="F22:F33">J22+N22</f>
        <v>3287</v>
      </c>
      <c r="G22" s="56">
        <f aca="true" t="shared" si="12" ref="G22:G33">H22+I22</f>
        <v>8676</v>
      </c>
      <c r="H22" s="50">
        <v>4226</v>
      </c>
      <c r="I22" s="50">
        <v>4450</v>
      </c>
      <c r="J22" s="51">
        <v>3268</v>
      </c>
      <c r="K22" s="66">
        <f t="shared" si="7"/>
        <v>44</v>
      </c>
      <c r="L22" s="50">
        <v>12</v>
      </c>
      <c r="M22" s="50">
        <v>32</v>
      </c>
      <c r="N22" s="51">
        <v>19</v>
      </c>
    </row>
    <row r="23" spans="1:14" ht="22.5" customHeight="1">
      <c r="A23" s="137"/>
      <c r="B23" s="57" t="s">
        <v>212</v>
      </c>
      <c r="C23" s="38">
        <f t="shared" si="8"/>
        <v>8683</v>
      </c>
      <c r="D23" s="38">
        <f t="shared" si="9"/>
        <v>4220</v>
      </c>
      <c r="E23" s="38">
        <f t="shared" si="10"/>
        <v>4463</v>
      </c>
      <c r="F23" s="38">
        <f t="shared" si="11"/>
        <v>3275</v>
      </c>
      <c r="G23" s="44">
        <f t="shared" si="12"/>
        <v>8642</v>
      </c>
      <c r="H23" s="38">
        <v>4211</v>
      </c>
      <c r="I23" s="38">
        <v>4431</v>
      </c>
      <c r="J23" s="45">
        <v>3259</v>
      </c>
      <c r="K23" s="62">
        <f t="shared" si="7"/>
        <v>41</v>
      </c>
      <c r="L23" s="38">
        <v>9</v>
      </c>
      <c r="M23" s="38">
        <v>32</v>
      </c>
      <c r="N23" s="45">
        <v>16</v>
      </c>
    </row>
    <row r="24" spans="1:14" ht="22.5" customHeight="1">
      <c r="A24" s="137"/>
      <c r="B24" s="58" t="s">
        <v>213</v>
      </c>
      <c r="C24" s="55">
        <f t="shared" si="8"/>
        <v>8670</v>
      </c>
      <c r="D24" s="55">
        <f t="shared" si="9"/>
        <v>4217</v>
      </c>
      <c r="E24" s="55">
        <f t="shared" si="10"/>
        <v>4453</v>
      </c>
      <c r="F24" s="55">
        <f t="shared" si="11"/>
        <v>3276</v>
      </c>
      <c r="G24" s="56">
        <f t="shared" si="12"/>
        <v>8630</v>
      </c>
      <c r="H24" s="39">
        <v>4207</v>
      </c>
      <c r="I24" s="39">
        <v>4423</v>
      </c>
      <c r="J24" s="43">
        <v>3261</v>
      </c>
      <c r="K24" s="71">
        <f t="shared" si="7"/>
        <v>40</v>
      </c>
      <c r="L24" s="39">
        <v>10</v>
      </c>
      <c r="M24" s="39">
        <v>30</v>
      </c>
      <c r="N24" s="43">
        <v>15</v>
      </c>
    </row>
    <row r="25" spans="1:14" ht="22.5" customHeight="1">
      <c r="A25" s="137"/>
      <c r="B25" s="57" t="s">
        <v>214</v>
      </c>
      <c r="C25" s="38">
        <f t="shared" si="8"/>
        <v>8642</v>
      </c>
      <c r="D25" s="38">
        <f t="shared" si="9"/>
        <v>4201</v>
      </c>
      <c r="E25" s="38">
        <f t="shared" si="10"/>
        <v>4441</v>
      </c>
      <c r="F25" s="38">
        <f t="shared" si="11"/>
        <v>3275</v>
      </c>
      <c r="G25" s="44">
        <f t="shared" si="12"/>
        <v>8600</v>
      </c>
      <c r="H25" s="38">
        <v>4189</v>
      </c>
      <c r="I25" s="38">
        <v>4411</v>
      </c>
      <c r="J25" s="45">
        <v>3258</v>
      </c>
      <c r="K25" s="62">
        <f aca="true" t="shared" si="13" ref="K25:K36">L25+M25</f>
        <v>42</v>
      </c>
      <c r="L25" s="60">
        <v>12</v>
      </c>
      <c r="M25" s="60">
        <v>30</v>
      </c>
      <c r="N25" s="61">
        <v>17</v>
      </c>
    </row>
    <row r="26" spans="1:14" ht="22.5" customHeight="1">
      <c r="A26" s="137"/>
      <c r="B26" s="58" t="s">
        <v>215</v>
      </c>
      <c r="C26" s="55">
        <f t="shared" si="8"/>
        <v>8633</v>
      </c>
      <c r="D26" s="55">
        <f t="shared" si="9"/>
        <v>4202</v>
      </c>
      <c r="E26" s="55">
        <f t="shared" si="10"/>
        <v>4431</v>
      </c>
      <c r="F26" s="55">
        <f t="shared" si="11"/>
        <v>3275</v>
      </c>
      <c r="G26" s="56">
        <f t="shared" si="12"/>
        <v>8591</v>
      </c>
      <c r="H26" s="55">
        <v>4190</v>
      </c>
      <c r="I26" s="55">
        <v>4401</v>
      </c>
      <c r="J26" s="43">
        <v>3258</v>
      </c>
      <c r="K26" s="63">
        <f t="shared" si="13"/>
        <v>42</v>
      </c>
      <c r="L26" s="55">
        <v>12</v>
      </c>
      <c r="M26" s="55">
        <v>30</v>
      </c>
      <c r="N26" s="64">
        <v>17</v>
      </c>
    </row>
    <row r="27" spans="1:14" ht="22.5" customHeight="1">
      <c r="A27" s="137"/>
      <c r="B27" s="57" t="s">
        <v>216</v>
      </c>
      <c r="C27" s="38">
        <f t="shared" si="8"/>
        <v>8637</v>
      </c>
      <c r="D27" s="38">
        <f t="shared" si="9"/>
        <v>4207</v>
      </c>
      <c r="E27" s="38">
        <f t="shared" si="10"/>
        <v>4430</v>
      </c>
      <c r="F27" s="38">
        <f t="shared" si="11"/>
        <v>3276</v>
      </c>
      <c r="G27" s="44">
        <f t="shared" si="12"/>
        <v>8595</v>
      </c>
      <c r="H27" s="60">
        <v>4195</v>
      </c>
      <c r="I27" s="60">
        <v>4400</v>
      </c>
      <c r="J27" s="61">
        <v>3259</v>
      </c>
      <c r="K27" s="62">
        <f t="shared" si="13"/>
        <v>42</v>
      </c>
      <c r="L27" s="60">
        <v>12</v>
      </c>
      <c r="M27" s="60">
        <v>30</v>
      </c>
      <c r="N27" s="61">
        <v>17</v>
      </c>
    </row>
    <row r="28" spans="1:14" ht="22.5" customHeight="1">
      <c r="A28" s="137"/>
      <c r="B28" s="58" t="s">
        <v>202</v>
      </c>
      <c r="C28" s="55">
        <f t="shared" si="8"/>
        <v>8628</v>
      </c>
      <c r="D28" s="55">
        <f t="shared" si="9"/>
        <v>4203</v>
      </c>
      <c r="E28" s="55">
        <f t="shared" si="10"/>
        <v>4425</v>
      </c>
      <c r="F28" s="55">
        <f t="shared" si="11"/>
        <v>3278</v>
      </c>
      <c r="G28" s="56">
        <f t="shared" si="12"/>
        <v>8586</v>
      </c>
      <c r="H28" s="65">
        <v>4191</v>
      </c>
      <c r="I28" s="65">
        <v>4395</v>
      </c>
      <c r="J28" s="64">
        <v>3261</v>
      </c>
      <c r="K28" s="66">
        <f t="shared" si="13"/>
        <v>42</v>
      </c>
      <c r="L28" s="67">
        <v>12</v>
      </c>
      <c r="M28" s="67">
        <v>30</v>
      </c>
      <c r="N28" s="64">
        <v>17</v>
      </c>
    </row>
    <row r="29" spans="1:14" ht="22.5" customHeight="1">
      <c r="A29" s="137"/>
      <c r="B29" s="57" t="s">
        <v>203</v>
      </c>
      <c r="C29" s="38">
        <f t="shared" si="8"/>
        <v>8622</v>
      </c>
      <c r="D29" s="38">
        <f t="shared" si="9"/>
        <v>4196</v>
      </c>
      <c r="E29" s="38">
        <f t="shared" si="10"/>
        <v>4426</v>
      </c>
      <c r="F29" s="38">
        <f t="shared" si="11"/>
        <v>3274</v>
      </c>
      <c r="G29" s="44">
        <f t="shared" si="12"/>
        <v>8580</v>
      </c>
      <c r="H29" s="60">
        <v>4184</v>
      </c>
      <c r="I29" s="60">
        <v>4396</v>
      </c>
      <c r="J29" s="61">
        <v>3258</v>
      </c>
      <c r="K29" s="62">
        <f t="shared" si="13"/>
        <v>42</v>
      </c>
      <c r="L29" s="60">
        <v>12</v>
      </c>
      <c r="M29" s="60">
        <v>30</v>
      </c>
      <c r="N29" s="61">
        <v>16</v>
      </c>
    </row>
    <row r="30" spans="1:14" ht="22.5" customHeight="1">
      <c r="A30" s="137"/>
      <c r="B30" s="58" t="s">
        <v>205</v>
      </c>
      <c r="C30" s="55">
        <f t="shared" si="8"/>
        <v>8626</v>
      </c>
      <c r="D30" s="55">
        <f t="shared" si="9"/>
        <v>4198</v>
      </c>
      <c r="E30" s="55">
        <f t="shared" si="10"/>
        <v>4428</v>
      </c>
      <c r="F30" s="55">
        <f t="shared" si="11"/>
        <v>3270</v>
      </c>
      <c r="G30" s="56">
        <f t="shared" si="12"/>
        <v>8584</v>
      </c>
      <c r="H30" s="65">
        <v>4186</v>
      </c>
      <c r="I30" s="65">
        <v>4398</v>
      </c>
      <c r="J30" s="64">
        <v>3254</v>
      </c>
      <c r="K30" s="66">
        <f t="shared" si="13"/>
        <v>42</v>
      </c>
      <c r="L30" s="67">
        <v>12</v>
      </c>
      <c r="M30" s="67">
        <v>30</v>
      </c>
      <c r="N30" s="52">
        <v>16</v>
      </c>
    </row>
    <row r="31" spans="1:14" ht="22.5" customHeight="1">
      <c r="A31" s="137"/>
      <c r="B31" s="57" t="s">
        <v>206</v>
      </c>
      <c r="C31" s="38">
        <f t="shared" si="8"/>
        <v>8609</v>
      </c>
      <c r="D31" s="38">
        <f t="shared" si="9"/>
        <v>4187</v>
      </c>
      <c r="E31" s="38">
        <f t="shared" si="10"/>
        <v>4422</v>
      </c>
      <c r="F31" s="38">
        <f t="shared" si="11"/>
        <v>3267</v>
      </c>
      <c r="G31" s="44">
        <f t="shared" si="12"/>
        <v>8568</v>
      </c>
      <c r="H31" s="60">
        <v>4176</v>
      </c>
      <c r="I31" s="60">
        <v>4392</v>
      </c>
      <c r="J31" s="61">
        <v>3253</v>
      </c>
      <c r="K31" s="62">
        <f t="shared" si="13"/>
        <v>41</v>
      </c>
      <c r="L31" s="60">
        <v>11</v>
      </c>
      <c r="M31" s="60">
        <v>30</v>
      </c>
      <c r="N31" s="61">
        <v>14</v>
      </c>
    </row>
    <row r="32" spans="1:14" ht="22.5" customHeight="1">
      <c r="A32" s="137"/>
      <c r="B32" s="58" t="s">
        <v>207</v>
      </c>
      <c r="C32" s="55">
        <f t="shared" si="8"/>
        <v>8585</v>
      </c>
      <c r="D32" s="55">
        <f t="shared" si="9"/>
        <v>4173</v>
      </c>
      <c r="E32" s="55">
        <f t="shared" si="10"/>
        <v>4412</v>
      </c>
      <c r="F32" s="55">
        <f t="shared" si="11"/>
        <v>3261</v>
      </c>
      <c r="G32" s="56">
        <f t="shared" si="12"/>
        <v>8544</v>
      </c>
      <c r="H32" s="67">
        <v>4162</v>
      </c>
      <c r="I32" s="67">
        <v>4382</v>
      </c>
      <c r="J32" s="64">
        <v>3247</v>
      </c>
      <c r="K32" s="66">
        <f t="shared" si="13"/>
        <v>41</v>
      </c>
      <c r="L32" s="67">
        <v>11</v>
      </c>
      <c r="M32" s="67">
        <v>30</v>
      </c>
      <c r="N32" s="64">
        <v>14</v>
      </c>
    </row>
    <row r="33" spans="1:14" ht="22.5" customHeight="1">
      <c r="A33" s="138"/>
      <c r="B33" s="57" t="s">
        <v>208</v>
      </c>
      <c r="C33" s="46">
        <f t="shared" si="8"/>
        <v>8567</v>
      </c>
      <c r="D33" s="47">
        <f t="shared" si="9"/>
        <v>4162</v>
      </c>
      <c r="E33" s="47">
        <f t="shared" si="10"/>
        <v>4405</v>
      </c>
      <c r="F33" s="48">
        <f t="shared" si="11"/>
        <v>3259</v>
      </c>
      <c r="G33" s="46">
        <f t="shared" si="12"/>
        <v>8526</v>
      </c>
      <c r="H33" s="68">
        <v>4151</v>
      </c>
      <c r="I33" s="68">
        <v>4375</v>
      </c>
      <c r="J33" s="69">
        <v>3245</v>
      </c>
      <c r="K33" s="70">
        <f t="shared" si="13"/>
        <v>41</v>
      </c>
      <c r="L33" s="68">
        <v>11</v>
      </c>
      <c r="M33" s="68">
        <v>30</v>
      </c>
      <c r="N33" s="69">
        <v>14</v>
      </c>
    </row>
    <row r="34" spans="1:14" ht="22.5" customHeight="1">
      <c r="A34" s="136" t="s">
        <v>222</v>
      </c>
      <c r="B34" s="58" t="s">
        <v>211</v>
      </c>
      <c r="C34" s="55">
        <f aca="true" t="shared" si="14" ref="C34:C45">D34+E34</f>
        <v>8560</v>
      </c>
      <c r="D34" s="55">
        <f aca="true" t="shared" si="15" ref="D34:D45">H34+L34</f>
        <v>4157</v>
      </c>
      <c r="E34" s="55">
        <f aca="true" t="shared" si="16" ref="E34:E45">I34+M34</f>
        <v>4403</v>
      </c>
      <c r="F34" s="55">
        <f aca="true" t="shared" si="17" ref="F34:F45">J34+N34</f>
        <v>3256</v>
      </c>
      <c r="G34" s="56">
        <f aca="true" t="shared" si="18" ref="G34:G45">H34+I34</f>
        <v>8521</v>
      </c>
      <c r="H34" s="50">
        <v>4148</v>
      </c>
      <c r="I34" s="50">
        <v>4373</v>
      </c>
      <c r="J34" s="51">
        <v>3243</v>
      </c>
      <c r="K34" s="66">
        <f t="shared" si="13"/>
        <v>39</v>
      </c>
      <c r="L34" s="50">
        <v>9</v>
      </c>
      <c r="M34" s="50">
        <v>30</v>
      </c>
      <c r="N34" s="51">
        <v>13</v>
      </c>
    </row>
    <row r="35" spans="1:14" ht="22.5" customHeight="1">
      <c r="A35" s="137"/>
      <c r="B35" s="57" t="s">
        <v>212</v>
      </c>
      <c r="C35" s="38">
        <f t="shared" si="14"/>
        <v>8544</v>
      </c>
      <c r="D35" s="38">
        <f t="shared" si="15"/>
        <v>4153</v>
      </c>
      <c r="E35" s="38">
        <f t="shared" si="16"/>
        <v>4391</v>
      </c>
      <c r="F35" s="38">
        <f t="shared" si="17"/>
        <v>3250</v>
      </c>
      <c r="G35" s="44">
        <f t="shared" si="18"/>
        <v>8504</v>
      </c>
      <c r="H35" s="38">
        <v>4143</v>
      </c>
      <c r="I35" s="38">
        <v>4361</v>
      </c>
      <c r="J35" s="45">
        <v>3236</v>
      </c>
      <c r="K35" s="62">
        <f t="shared" si="13"/>
        <v>40</v>
      </c>
      <c r="L35" s="38">
        <v>10</v>
      </c>
      <c r="M35" s="38">
        <v>30</v>
      </c>
      <c r="N35" s="45">
        <v>14</v>
      </c>
    </row>
    <row r="36" spans="1:14" ht="22.5" customHeight="1">
      <c r="A36" s="137"/>
      <c r="B36" s="58" t="s">
        <v>213</v>
      </c>
      <c r="C36" s="55">
        <f t="shared" si="14"/>
        <v>8520</v>
      </c>
      <c r="D36" s="55">
        <f t="shared" si="15"/>
        <v>4148</v>
      </c>
      <c r="E36" s="55">
        <f t="shared" si="16"/>
        <v>4372</v>
      </c>
      <c r="F36" s="55">
        <f t="shared" si="17"/>
        <v>3251</v>
      </c>
      <c r="G36" s="56">
        <f t="shared" si="18"/>
        <v>8481</v>
      </c>
      <c r="H36" s="39">
        <v>4138</v>
      </c>
      <c r="I36" s="39">
        <v>4343</v>
      </c>
      <c r="J36" s="43">
        <v>3237</v>
      </c>
      <c r="K36" s="71">
        <f t="shared" si="13"/>
        <v>39</v>
      </c>
      <c r="L36" s="39">
        <v>10</v>
      </c>
      <c r="M36" s="39">
        <v>29</v>
      </c>
      <c r="N36" s="43">
        <v>14</v>
      </c>
    </row>
    <row r="37" spans="1:14" ht="22.5" customHeight="1">
      <c r="A37" s="137"/>
      <c r="B37" s="57" t="s">
        <v>214</v>
      </c>
      <c r="C37" s="38">
        <f t="shared" si="14"/>
        <v>8485</v>
      </c>
      <c r="D37" s="38">
        <f t="shared" si="15"/>
        <v>4123</v>
      </c>
      <c r="E37" s="38">
        <f t="shared" si="16"/>
        <v>4362</v>
      </c>
      <c r="F37" s="38">
        <f t="shared" si="17"/>
        <v>3245</v>
      </c>
      <c r="G37" s="44">
        <f t="shared" si="18"/>
        <v>8448</v>
      </c>
      <c r="H37" s="38">
        <v>4114</v>
      </c>
      <c r="I37" s="38">
        <v>4334</v>
      </c>
      <c r="J37" s="45">
        <v>3233</v>
      </c>
      <c r="K37" s="62">
        <f aca="true" t="shared" si="19" ref="K37:K48">L37+M37</f>
        <v>37</v>
      </c>
      <c r="L37" s="60">
        <v>9</v>
      </c>
      <c r="M37" s="60">
        <v>28</v>
      </c>
      <c r="N37" s="61">
        <v>12</v>
      </c>
    </row>
    <row r="38" spans="1:14" ht="22.5" customHeight="1">
      <c r="A38" s="137"/>
      <c r="B38" s="58" t="s">
        <v>215</v>
      </c>
      <c r="C38" s="55">
        <f t="shared" si="14"/>
        <v>8443</v>
      </c>
      <c r="D38" s="55">
        <f t="shared" si="15"/>
        <v>4106</v>
      </c>
      <c r="E38" s="55">
        <f t="shared" si="16"/>
        <v>4337</v>
      </c>
      <c r="F38" s="55">
        <f t="shared" si="17"/>
        <v>3239</v>
      </c>
      <c r="G38" s="56">
        <f t="shared" si="18"/>
        <v>8406</v>
      </c>
      <c r="H38" s="55">
        <v>4097</v>
      </c>
      <c r="I38" s="55">
        <v>4309</v>
      </c>
      <c r="J38" s="43">
        <v>3227</v>
      </c>
      <c r="K38" s="63">
        <f t="shared" si="19"/>
        <v>37</v>
      </c>
      <c r="L38" s="55">
        <v>9</v>
      </c>
      <c r="M38" s="55">
        <v>28</v>
      </c>
      <c r="N38" s="64">
        <v>12</v>
      </c>
    </row>
    <row r="39" spans="1:14" ht="22.5" customHeight="1">
      <c r="A39" s="137"/>
      <c r="B39" s="57" t="s">
        <v>216</v>
      </c>
      <c r="C39" s="38">
        <f t="shared" si="14"/>
        <v>8440</v>
      </c>
      <c r="D39" s="38">
        <f t="shared" si="15"/>
        <v>4104</v>
      </c>
      <c r="E39" s="38">
        <f t="shared" si="16"/>
        <v>4336</v>
      </c>
      <c r="F39" s="38">
        <f t="shared" si="17"/>
        <v>3241</v>
      </c>
      <c r="G39" s="44">
        <f t="shared" si="18"/>
        <v>8401</v>
      </c>
      <c r="H39" s="60">
        <v>4092</v>
      </c>
      <c r="I39" s="60">
        <v>4309</v>
      </c>
      <c r="J39" s="61">
        <v>3227</v>
      </c>
      <c r="K39" s="62">
        <f t="shared" si="19"/>
        <v>39</v>
      </c>
      <c r="L39" s="60">
        <v>12</v>
      </c>
      <c r="M39" s="60">
        <v>27</v>
      </c>
      <c r="N39" s="61">
        <v>14</v>
      </c>
    </row>
    <row r="40" spans="1:14" ht="22.5" customHeight="1">
      <c r="A40" s="137"/>
      <c r="B40" s="58" t="s">
        <v>202</v>
      </c>
      <c r="C40" s="55">
        <f t="shared" si="14"/>
        <v>8436</v>
      </c>
      <c r="D40" s="55">
        <f t="shared" si="15"/>
        <v>4103</v>
      </c>
      <c r="E40" s="55">
        <f t="shared" si="16"/>
        <v>4333</v>
      </c>
      <c r="F40" s="55">
        <f t="shared" si="17"/>
        <v>3246</v>
      </c>
      <c r="G40" s="56">
        <f t="shared" si="18"/>
        <v>8397</v>
      </c>
      <c r="H40" s="65">
        <v>4091</v>
      </c>
      <c r="I40" s="65">
        <v>4306</v>
      </c>
      <c r="J40" s="64">
        <v>3232</v>
      </c>
      <c r="K40" s="66">
        <f t="shared" si="19"/>
        <v>39</v>
      </c>
      <c r="L40" s="67">
        <v>12</v>
      </c>
      <c r="M40" s="67">
        <v>27</v>
      </c>
      <c r="N40" s="64">
        <v>14</v>
      </c>
    </row>
    <row r="41" spans="1:14" ht="22.5" customHeight="1">
      <c r="A41" s="137"/>
      <c r="B41" s="57" t="s">
        <v>203</v>
      </c>
      <c r="C41" s="38">
        <f t="shared" si="14"/>
        <v>8425</v>
      </c>
      <c r="D41" s="38">
        <f t="shared" si="15"/>
        <v>4099</v>
      </c>
      <c r="E41" s="38">
        <f t="shared" si="16"/>
        <v>4326</v>
      </c>
      <c r="F41" s="38">
        <f t="shared" si="17"/>
        <v>3247</v>
      </c>
      <c r="G41" s="44">
        <f t="shared" si="18"/>
        <v>8386</v>
      </c>
      <c r="H41" s="60">
        <v>4087</v>
      </c>
      <c r="I41" s="60">
        <v>4299</v>
      </c>
      <c r="J41" s="61">
        <v>3233</v>
      </c>
      <c r="K41" s="62">
        <f t="shared" si="19"/>
        <v>39</v>
      </c>
      <c r="L41" s="60">
        <v>12</v>
      </c>
      <c r="M41" s="60">
        <v>27</v>
      </c>
      <c r="N41" s="61">
        <v>14</v>
      </c>
    </row>
    <row r="42" spans="1:14" ht="22.5" customHeight="1">
      <c r="A42" s="137"/>
      <c r="B42" s="58" t="s">
        <v>205</v>
      </c>
      <c r="C42" s="55">
        <f t="shared" si="14"/>
        <v>8419</v>
      </c>
      <c r="D42" s="55">
        <f t="shared" si="15"/>
        <v>4096</v>
      </c>
      <c r="E42" s="55">
        <f t="shared" si="16"/>
        <v>4323</v>
      </c>
      <c r="F42" s="55">
        <f t="shared" si="17"/>
        <v>3249</v>
      </c>
      <c r="G42" s="56">
        <f t="shared" si="18"/>
        <v>8379</v>
      </c>
      <c r="H42" s="65">
        <v>4084</v>
      </c>
      <c r="I42" s="65">
        <v>4295</v>
      </c>
      <c r="J42" s="64">
        <v>3235</v>
      </c>
      <c r="K42" s="66">
        <f t="shared" si="19"/>
        <v>40</v>
      </c>
      <c r="L42" s="67">
        <v>12</v>
      </c>
      <c r="M42" s="67">
        <v>28</v>
      </c>
      <c r="N42" s="52">
        <v>14</v>
      </c>
    </row>
    <row r="43" spans="1:14" ht="22.5" customHeight="1">
      <c r="A43" s="137"/>
      <c r="B43" s="57" t="s">
        <v>206</v>
      </c>
      <c r="C43" s="38">
        <f t="shared" si="14"/>
        <v>8411</v>
      </c>
      <c r="D43" s="38">
        <f t="shared" si="15"/>
        <v>4097</v>
      </c>
      <c r="E43" s="38">
        <f t="shared" si="16"/>
        <v>4314</v>
      </c>
      <c r="F43" s="38">
        <f t="shared" si="17"/>
        <v>3255</v>
      </c>
      <c r="G43" s="44">
        <f t="shared" si="18"/>
        <v>8372</v>
      </c>
      <c r="H43" s="60">
        <v>4085</v>
      </c>
      <c r="I43" s="60">
        <v>4287</v>
      </c>
      <c r="J43" s="61">
        <v>3241</v>
      </c>
      <c r="K43" s="62">
        <f t="shared" si="19"/>
        <v>39</v>
      </c>
      <c r="L43" s="60">
        <v>12</v>
      </c>
      <c r="M43" s="60">
        <v>27</v>
      </c>
      <c r="N43" s="61">
        <v>14</v>
      </c>
    </row>
    <row r="44" spans="1:14" ht="22.5" customHeight="1">
      <c r="A44" s="137"/>
      <c r="B44" s="58" t="s">
        <v>207</v>
      </c>
      <c r="C44" s="55">
        <f t="shared" si="14"/>
        <v>8404</v>
      </c>
      <c r="D44" s="55">
        <f t="shared" si="15"/>
        <v>4094</v>
      </c>
      <c r="E44" s="55">
        <f t="shared" si="16"/>
        <v>4310</v>
      </c>
      <c r="F44" s="55">
        <f t="shared" si="17"/>
        <v>3255</v>
      </c>
      <c r="G44" s="56">
        <f t="shared" si="18"/>
        <v>8365</v>
      </c>
      <c r="H44" s="67">
        <v>4082</v>
      </c>
      <c r="I44" s="67">
        <v>4283</v>
      </c>
      <c r="J44" s="64">
        <v>3241</v>
      </c>
      <c r="K44" s="66">
        <f t="shared" si="19"/>
        <v>39</v>
      </c>
      <c r="L44" s="67">
        <v>12</v>
      </c>
      <c r="M44" s="67">
        <v>27</v>
      </c>
      <c r="N44" s="64">
        <v>14</v>
      </c>
    </row>
    <row r="45" spans="1:14" ht="22.5" customHeight="1">
      <c r="A45" s="138"/>
      <c r="B45" s="57" t="s">
        <v>208</v>
      </c>
      <c r="C45" s="46">
        <f t="shared" si="14"/>
        <v>8397</v>
      </c>
      <c r="D45" s="47">
        <f t="shared" si="15"/>
        <v>4089</v>
      </c>
      <c r="E45" s="47">
        <f t="shared" si="16"/>
        <v>4308</v>
      </c>
      <c r="F45" s="48">
        <f t="shared" si="17"/>
        <v>3253</v>
      </c>
      <c r="G45" s="46">
        <f t="shared" si="18"/>
        <v>8358</v>
      </c>
      <c r="H45" s="68">
        <v>4077</v>
      </c>
      <c r="I45" s="68">
        <v>4281</v>
      </c>
      <c r="J45" s="69">
        <v>3239</v>
      </c>
      <c r="K45" s="70">
        <f t="shared" si="19"/>
        <v>39</v>
      </c>
      <c r="L45" s="68">
        <v>12</v>
      </c>
      <c r="M45" s="68">
        <v>27</v>
      </c>
      <c r="N45" s="69">
        <v>14</v>
      </c>
    </row>
    <row r="46" spans="1:14" ht="22.5" customHeight="1">
      <c r="A46" s="136" t="s">
        <v>223</v>
      </c>
      <c r="B46" s="58" t="s">
        <v>211</v>
      </c>
      <c r="C46" s="55">
        <f aca="true" t="shared" si="20" ref="C46:C57">D46+E46</f>
        <v>8389</v>
      </c>
      <c r="D46" s="55">
        <f aca="true" t="shared" si="21" ref="D46:D57">H46+L46</f>
        <v>4085</v>
      </c>
      <c r="E46" s="55">
        <f aca="true" t="shared" si="22" ref="E46:E57">I46+M46</f>
        <v>4304</v>
      </c>
      <c r="F46" s="55">
        <f aca="true" t="shared" si="23" ref="F46:F57">J46+N46</f>
        <v>3251</v>
      </c>
      <c r="G46" s="56">
        <f aca="true" t="shared" si="24" ref="G46:G57">H46+I46</f>
        <v>8350</v>
      </c>
      <c r="H46" s="50">
        <v>4073</v>
      </c>
      <c r="I46" s="50">
        <v>4277</v>
      </c>
      <c r="J46" s="51">
        <v>3237</v>
      </c>
      <c r="K46" s="66">
        <f t="shared" si="19"/>
        <v>39</v>
      </c>
      <c r="L46" s="50">
        <v>12</v>
      </c>
      <c r="M46" s="50">
        <v>27</v>
      </c>
      <c r="N46" s="51">
        <v>14</v>
      </c>
    </row>
    <row r="47" spans="1:14" ht="22.5" customHeight="1">
      <c r="A47" s="137"/>
      <c r="B47" s="57" t="s">
        <v>212</v>
      </c>
      <c r="C47" s="38">
        <f t="shared" si="20"/>
        <v>8376</v>
      </c>
      <c r="D47" s="38">
        <f t="shared" si="21"/>
        <v>4082</v>
      </c>
      <c r="E47" s="38">
        <f t="shared" si="22"/>
        <v>4294</v>
      </c>
      <c r="F47" s="38">
        <f t="shared" si="23"/>
        <v>3254</v>
      </c>
      <c r="G47" s="44">
        <f t="shared" si="24"/>
        <v>8329</v>
      </c>
      <c r="H47" s="38">
        <v>4062</v>
      </c>
      <c r="I47" s="38">
        <v>4267</v>
      </c>
      <c r="J47" s="45">
        <v>3232</v>
      </c>
      <c r="K47" s="62">
        <f t="shared" si="19"/>
        <v>47</v>
      </c>
      <c r="L47" s="38">
        <v>20</v>
      </c>
      <c r="M47" s="38">
        <v>27</v>
      </c>
      <c r="N47" s="45">
        <v>22</v>
      </c>
    </row>
    <row r="48" spans="1:14" ht="22.5" customHeight="1">
      <c r="A48" s="137"/>
      <c r="B48" s="58" t="s">
        <v>213</v>
      </c>
      <c r="C48" s="55">
        <f t="shared" si="20"/>
        <v>8360</v>
      </c>
      <c r="D48" s="55">
        <f t="shared" si="21"/>
        <v>4076</v>
      </c>
      <c r="E48" s="55">
        <f t="shared" si="22"/>
        <v>4284</v>
      </c>
      <c r="F48" s="55">
        <f t="shared" si="23"/>
        <v>3252</v>
      </c>
      <c r="G48" s="56">
        <f t="shared" si="24"/>
        <v>8309</v>
      </c>
      <c r="H48" s="39">
        <v>4052</v>
      </c>
      <c r="I48" s="39">
        <v>4257</v>
      </c>
      <c r="J48" s="43">
        <v>3226</v>
      </c>
      <c r="K48" s="71">
        <f t="shared" si="19"/>
        <v>51</v>
      </c>
      <c r="L48" s="39">
        <v>24</v>
      </c>
      <c r="M48" s="39">
        <v>27</v>
      </c>
      <c r="N48" s="43">
        <v>26</v>
      </c>
    </row>
    <row r="49" spans="1:14" ht="22.5" customHeight="1">
      <c r="A49" s="137"/>
      <c r="B49" s="57" t="s">
        <v>214</v>
      </c>
      <c r="C49" s="38">
        <f t="shared" si="20"/>
        <v>8307</v>
      </c>
      <c r="D49" s="38">
        <f t="shared" si="21"/>
        <v>4042</v>
      </c>
      <c r="E49" s="38">
        <f t="shared" si="22"/>
        <v>4265</v>
      </c>
      <c r="F49" s="38">
        <f t="shared" si="23"/>
        <v>3242</v>
      </c>
      <c r="G49" s="44">
        <f t="shared" si="24"/>
        <v>8257</v>
      </c>
      <c r="H49" s="38">
        <v>4019</v>
      </c>
      <c r="I49" s="38">
        <v>4238</v>
      </c>
      <c r="J49" s="45">
        <v>3217</v>
      </c>
      <c r="K49" s="62">
        <f aca="true" t="shared" si="25" ref="K49:K57">L49+M49</f>
        <v>50</v>
      </c>
      <c r="L49" s="60">
        <v>23</v>
      </c>
      <c r="M49" s="60">
        <v>27</v>
      </c>
      <c r="N49" s="61">
        <v>25</v>
      </c>
    </row>
    <row r="50" spans="1:14" ht="22.5" customHeight="1">
      <c r="A50" s="137"/>
      <c r="B50" s="58" t="s">
        <v>215</v>
      </c>
      <c r="C50" s="55">
        <f t="shared" si="20"/>
        <v>8298</v>
      </c>
      <c r="D50" s="55">
        <f t="shared" si="21"/>
        <v>4039</v>
      </c>
      <c r="E50" s="55">
        <f t="shared" si="22"/>
        <v>4259</v>
      </c>
      <c r="F50" s="55">
        <f t="shared" si="23"/>
        <v>3244</v>
      </c>
      <c r="G50" s="56">
        <f t="shared" si="24"/>
        <v>8248</v>
      </c>
      <c r="H50" s="55">
        <v>4016</v>
      </c>
      <c r="I50" s="55">
        <v>4232</v>
      </c>
      <c r="J50" s="43">
        <v>3219</v>
      </c>
      <c r="K50" s="63">
        <f t="shared" si="25"/>
        <v>50</v>
      </c>
      <c r="L50" s="55">
        <v>23</v>
      </c>
      <c r="M50" s="55">
        <v>27</v>
      </c>
      <c r="N50" s="64">
        <v>25</v>
      </c>
    </row>
    <row r="51" spans="1:14" ht="22.5" customHeight="1">
      <c r="A51" s="137"/>
      <c r="B51" s="57" t="s">
        <v>216</v>
      </c>
      <c r="C51" s="38">
        <f t="shared" si="20"/>
        <v>8282</v>
      </c>
      <c r="D51" s="38">
        <f t="shared" si="21"/>
        <v>4030</v>
      </c>
      <c r="E51" s="38">
        <f t="shared" si="22"/>
        <v>4252</v>
      </c>
      <c r="F51" s="38">
        <f t="shared" si="23"/>
        <v>3240</v>
      </c>
      <c r="G51" s="44">
        <f t="shared" si="24"/>
        <v>8233</v>
      </c>
      <c r="H51" s="60">
        <v>4008</v>
      </c>
      <c r="I51" s="60">
        <v>4225</v>
      </c>
      <c r="J51" s="61">
        <v>3216</v>
      </c>
      <c r="K51" s="62">
        <f t="shared" si="25"/>
        <v>49</v>
      </c>
      <c r="L51" s="60">
        <v>22</v>
      </c>
      <c r="M51" s="60">
        <v>27</v>
      </c>
      <c r="N51" s="61">
        <v>24</v>
      </c>
    </row>
    <row r="52" spans="1:14" ht="22.5" customHeight="1">
      <c r="A52" s="137"/>
      <c r="B52" s="58" t="s">
        <v>202</v>
      </c>
      <c r="C52" s="55">
        <f t="shared" si="20"/>
        <v>8264</v>
      </c>
      <c r="D52" s="55">
        <f t="shared" si="21"/>
        <v>4022</v>
      </c>
      <c r="E52" s="55">
        <f t="shared" si="22"/>
        <v>4242</v>
      </c>
      <c r="F52" s="55">
        <f t="shared" si="23"/>
        <v>3238</v>
      </c>
      <c r="G52" s="56">
        <f t="shared" si="24"/>
        <v>8215</v>
      </c>
      <c r="H52" s="65">
        <v>4000</v>
      </c>
      <c r="I52" s="65">
        <v>4215</v>
      </c>
      <c r="J52" s="64">
        <v>3214</v>
      </c>
      <c r="K52" s="66">
        <f t="shared" si="25"/>
        <v>49</v>
      </c>
      <c r="L52" s="67">
        <v>22</v>
      </c>
      <c r="M52" s="67">
        <v>27</v>
      </c>
      <c r="N52" s="64">
        <v>24</v>
      </c>
    </row>
    <row r="53" spans="1:14" ht="22.5" customHeight="1">
      <c r="A53" s="137"/>
      <c r="B53" s="57" t="s">
        <v>203</v>
      </c>
      <c r="C53" s="38">
        <f t="shared" si="20"/>
        <v>8244</v>
      </c>
      <c r="D53" s="38">
        <f t="shared" si="21"/>
        <v>4016</v>
      </c>
      <c r="E53" s="38">
        <f t="shared" si="22"/>
        <v>4228</v>
      </c>
      <c r="F53" s="38">
        <f t="shared" si="23"/>
        <v>3229</v>
      </c>
      <c r="G53" s="44">
        <f t="shared" si="24"/>
        <v>8197</v>
      </c>
      <c r="H53" s="60">
        <v>3995</v>
      </c>
      <c r="I53" s="60">
        <v>4202</v>
      </c>
      <c r="J53" s="61">
        <v>3206</v>
      </c>
      <c r="K53" s="62">
        <f t="shared" si="25"/>
        <v>47</v>
      </c>
      <c r="L53" s="60">
        <v>21</v>
      </c>
      <c r="M53" s="60">
        <v>26</v>
      </c>
      <c r="N53" s="61">
        <v>23</v>
      </c>
    </row>
    <row r="54" spans="1:14" ht="22.5" customHeight="1">
      <c r="A54" s="137"/>
      <c r="B54" s="58" t="s">
        <v>205</v>
      </c>
      <c r="C54" s="55">
        <f t="shared" si="20"/>
        <v>8237</v>
      </c>
      <c r="D54" s="55">
        <f t="shared" si="21"/>
        <v>4012</v>
      </c>
      <c r="E54" s="55">
        <f t="shared" si="22"/>
        <v>4225</v>
      </c>
      <c r="F54" s="55">
        <f t="shared" si="23"/>
        <v>3230</v>
      </c>
      <c r="G54" s="56">
        <f t="shared" si="24"/>
        <v>8191</v>
      </c>
      <c r="H54" s="65">
        <v>3991</v>
      </c>
      <c r="I54" s="65">
        <v>4200</v>
      </c>
      <c r="J54" s="64">
        <v>3207</v>
      </c>
      <c r="K54" s="66">
        <f t="shared" si="25"/>
        <v>46</v>
      </c>
      <c r="L54" s="67">
        <v>21</v>
      </c>
      <c r="M54" s="67">
        <v>25</v>
      </c>
      <c r="N54" s="52">
        <v>23</v>
      </c>
    </row>
    <row r="55" spans="1:14" ht="22.5" customHeight="1">
      <c r="A55" s="137"/>
      <c r="B55" s="57" t="s">
        <v>206</v>
      </c>
      <c r="C55" s="38">
        <f t="shared" si="20"/>
        <v>8218</v>
      </c>
      <c r="D55" s="38">
        <f t="shared" si="21"/>
        <v>4003</v>
      </c>
      <c r="E55" s="38">
        <f t="shared" si="22"/>
        <v>4215</v>
      </c>
      <c r="F55" s="38">
        <f t="shared" si="23"/>
        <v>3227</v>
      </c>
      <c r="G55" s="44">
        <f t="shared" si="24"/>
        <v>8172</v>
      </c>
      <c r="H55" s="60">
        <v>3982</v>
      </c>
      <c r="I55" s="60">
        <v>4190</v>
      </c>
      <c r="J55" s="61">
        <v>3204</v>
      </c>
      <c r="K55" s="62">
        <f t="shared" si="25"/>
        <v>46</v>
      </c>
      <c r="L55" s="60">
        <v>21</v>
      </c>
      <c r="M55" s="60">
        <v>25</v>
      </c>
      <c r="N55" s="61">
        <v>23</v>
      </c>
    </row>
    <row r="56" spans="1:14" ht="22.5" customHeight="1">
      <c r="A56" s="137"/>
      <c r="B56" s="58" t="s">
        <v>207</v>
      </c>
      <c r="C56" s="55">
        <f t="shared" si="20"/>
        <v>8203</v>
      </c>
      <c r="D56" s="55">
        <f t="shared" si="21"/>
        <v>3996</v>
      </c>
      <c r="E56" s="55">
        <f t="shared" si="22"/>
        <v>4207</v>
      </c>
      <c r="F56" s="55">
        <f t="shared" si="23"/>
        <v>3222</v>
      </c>
      <c r="G56" s="56">
        <f t="shared" si="24"/>
        <v>8158</v>
      </c>
      <c r="H56" s="67">
        <v>3976</v>
      </c>
      <c r="I56" s="67">
        <v>4182</v>
      </c>
      <c r="J56" s="64">
        <v>3200</v>
      </c>
      <c r="K56" s="66">
        <f t="shared" si="25"/>
        <v>45</v>
      </c>
      <c r="L56" s="67">
        <v>20</v>
      </c>
      <c r="M56" s="67">
        <v>25</v>
      </c>
      <c r="N56" s="64">
        <v>22</v>
      </c>
    </row>
    <row r="57" spans="1:15" ht="22.5" customHeight="1">
      <c r="A57" s="138"/>
      <c r="B57" s="57" t="s">
        <v>208</v>
      </c>
      <c r="C57" s="44">
        <f t="shared" si="20"/>
        <v>8210</v>
      </c>
      <c r="D57" s="38">
        <f t="shared" si="21"/>
        <v>3999</v>
      </c>
      <c r="E57" s="38">
        <f t="shared" si="22"/>
        <v>4211</v>
      </c>
      <c r="F57" s="45">
        <f t="shared" si="23"/>
        <v>3234</v>
      </c>
      <c r="G57" s="44">
        <f t="shared" si="24"/>
        <v>8159</v>
      </c>
      <c r="H57" s="60">
        <v>3973</v>
      </c>
      <c r="I57" s="60">
        <v>4186</v>
      </c>
      <c r="J57" s="61">
        <v>3206</v>
      </c>
      <c r="K57" s="62">
        <f t="shared" si="25"/>
        <v>51</v>
      </c>
      <c r="L57" s="60">
        <v>26</v>
      </c>
      <c r="M57" s="60">
        <v>25</v>
      </c>
      <c r="N57" s="61">
        <v>28</v>
      </c>
      <c r="O57" s="72"/>
    </row>
    <row r="58" spans="1:14" ht="13.5">
      <c r="A58" s="131" t="s">
        <v>224</v>
      </c>
      <c r="B58" s="126" t="s">
        <v>225</v>
      </c>
      <c r="C58" s="130">
        <f>D58+E58</f>
        <v>8195</v>
      </c>
      <c r="D58" s="129">
        <f>H58+L58</f>
        <v>3989</v>
      </c>
      <c r="E58" s="129">
        <f>I58+M58</f>
        <v>4206</v>
      </c>
      <c r="F58" s="126">
        <f>J58+N58</f>
        <v>3236</v>
      </c>
      <c r="G58" s="129">
        <f>H58+I58</f>
        <v>8146</v>
      </c>
      <c r="H58" s="129">
        <v>3965</v>
      </c>
      <c r="I58" s="129">
        <v>4181</v>
      </c>
      <c r="J58" s="129">
        <v>3210</v>
      </c>
      <c r="K58" s="130">
        <f>L58+M58</f>
        <v>49</v>
      </c>
      <c r="L58" s="129">
        <v>24</v>
      </c>
      <c r="M58" s="129">
        <v>25</v>
      </c>
      <c r="N58" s="126">
        <v>26</v>
      </c>
    </row>
    <row r="59" spans="1:14" ht="13.5">
      <c r="A59" s="132"/>
      <c r="B59" s="127"/>
      <c r="C59" s="121"/>
      <c r="D59" s="119"/>
      <c r="E59" s="119"/>
      <c r="F59" s="120"/>
      <c r="G59" s="119"/>
      <c r="H59" s="119"/>
      <c r="I59" s="119"/>
      <c r="J59" s="119"/>
      <c r="K59" s="121"/>
      <c r="L59" s="119"/>
      <c r="M59" s="119"/>
      <c r="N59" s="120"/>
    </row>
    <row r="60" spans="1:14" ht="13.5">
      <c r="A60" s="132"/>
      <c r="B60" s="128" t="s">
        <v>212</v>
      </c>
      <c r="C60" s="124">
        <f>D60+E60</f>
        <v>8182</v>
      </c>
      <c r="D60" s="122">
        <f>H60+L60</f>
        <v>3984</v>
      </c>
      <c r="E60" s="122">
        <f>I60+M60</f>
        <v>4198</v>
      </c>
      <c r="F60" s="117">
        <f>J60+N60</f>
        <v>3239</v>
      </c>
      <c r="G60" s="122">
        <f>H60+I60</f>
        <v>8133</v>
      </c>
      <c r="H60" s="122">
        <v>3960</v>
      </c>
      <c r="I60" s="122">
        <v>4173</v>
      </c>
      <c r="J60" s="122">
        <v>3213</v>
      </c>
      <c r="K60" s="124">
        <f>L60+M60</f>
        <v>49</v>
      </c>
      <c r="L60" s="122">
        <v>24</v>
      </c>
      <c r="M60" s="122">
        <v>25</v>
      </c>
      <c r="N60" s="117">
        <v>26</v>
      </c>
    </row>
    <row r="61" spans="1:14" ht="13.5">
      <c r="A61" s="132"/>
      <c r="B61" s="118"/>
      <c r="C61" s="124"/>
      <c r="D61" s="122"/>
      <c r="E61" s="122"/>
      <c r="F61" s="117"/>
      <c r="G61" s="122"/>
      <c r="H61" s="122"/>
      <c r="I61" s="122"/>
      <c r="J61" s="122"/>
      <c r="K61" s="124"/>
      <c r="L61" s="122"/>
      <c r="M61" s="122"/>
      <c r="N61" s="117"/>
    </row>
    <row r="62" spans="1:14" ht="13.5">
      <c r="A62" s="132"/>
      <c r="B62" s="126" t="s">
        <v>213</v>
      </c>
      <c r="C62" s="121">
        <f>D62+E62</f>
        <v>8158</v>
      </c>
      <c r="D62" s="119">
        <f>H62+L62</f>
        <v>3972</v>
      </c>
      <c r="E62" s="119">
        <f>I62+M62</f>
        <v>4186</v>
      </c>
      <c r="F62" s="120">
        <f>J62+N62</f>
        <v>3235</v>
      </c>
      <c r="G62" s="119">
        <f>H62+I62</f>
        <v>8112</v>
      </c>
      <c r="H62" s="119">
        <v>3951</v>
      </c>
      <c r="I62" s="119">
        <v>4161</v>
      </c>
      <c r="J62" s="119">
        <v>3212</v>
      </c>
      <c r="K62" s="121">
        <f>L62+M62</f>
        <v>46</v>
      </c>
      <c r="L62" s="119">
        <v>21</v>
      </c>
      <c r="M62" s="119">
        <v>25</v>
      </c>
      <c r="N62" s="120">
        <v>23</v>
      </c>
    </row>
    <row r="63" spans="1:14" ht="13.5">
      <c r="A63" s="132"/>
      <c r="B63" s="127"/>
      <c r="C63" s="121"/>
      <c r="D63" s="119"/>
      <c r="E63" s="119"/>
      <c r="F63" s="120"/>
      <c r="G63" s="119"/>
      <c r="H63" s="119"/>
      <c r="I63" s="119"/>
      <c r="J63" s="119"/>
      <c r="K63" s="121"/>
      <c r="L63" s="119"/>
      <c r="M63" s="119"/>
      <c r="N63" s="120"/>
    </row>
    <row r="64" spans="1:14" ht="13.5">
      <c r="A64" s="132"/>
      <c r="B64" s="128" t="s">
        <v>214</v>
      </c>
      <c r="C64" s="124">
        <f>D64+E64</f>
        <v>8114</v>
      </c>
      <c r="D64" s="122">
        <f>H64+L64</f>
        <v>3954</v>
      </c>
      <c r="E64" s="122">
        <f>I64+M64</f>
        <v>4160</v>
      </c>
      <c r="F64" s="117">
        <f>J64+N64</f>
        <v>3230</v>
      </c>
      <c r="G64" s="122">
        <f>H64+I64</f>
        <v>8067</v>
      </c>
      <c r="H64" s="122">
        <v>3932</v>
      </c>
      <c r="I64" s="122">
        <v>4135</v>
      </c>
      <c r="J64" s="122">
        <v>3206</v>
      </c>
      <c r="K64" s="124">
        <f>L64+M64</f>
        <v>47</v>
      </c>
      <c r="L64" s="122">
        <v>22</v>
      </c>
      <c r="M64" s="122">
        <v>25</v>
      </c>
      <c r="N64" s="117">
        <v>24</v>
      </c>
    </row>
    <row r="65" spans="1:14" ht="13.5">
      <c r="A65" s="132"/>
      <c r="B65" s="118"/>
      <c r="C65" s="124"/>
      <c r="D65" s="122"/>
      <c r="E65" s="122"/>
      <c r="F65" s="117"/>
      <c r="G65" s="122"/>
      <c r="H65" s="122"/>
      <c r="I65" s="122"/>
      <c r="J65" s="122"/>
      <c r="K65" s="124"/>
      <c r="L65" s="122"/>
      <c r="M65" s="122"/>
      <c r="N65" s="117"/>
    </row>
    <row r="66" spans="1:14" ht="13.5">
      <c r="A66" s="132"/>
      <c r="B66" s="126" t="s">
        <v>215</v>
      </c>
      <c r="C66" s="121">
        <f>D66+E66</f>
        <v>8099</v>
      </c>
      <c r="D66" s="119">
        <f>H66+L66</f>
        <v>3945</v>
      </c>
      <c r="E66" s="119">
        <f>I66+M66</f>
        <v>4154</v>
      </c>
      <c r="F66" s="120">
        <f>J66+N66</f>
        <v>3224</v>
      </c>
      <c r="G66" s="119">
        <f>H66+I66</f>
        <v>8052</v>
      </c>
      <c r="H66" s="119">
        <v>3923</v>
      </c>
      <c r="I66" s="119">
        <v>4129</v>
      </c>
      <c r="J66" s="119">
        <v>3200</v>
      </c>
      <c r="K66" s="121">
        <f>L66+M66</f>
        <v>47</v>
      </c>
      <c r="L66" s="119">
        <v>22</v>
      </c>
      <c r="M66" s="119">
        <v>25</v>
      </c>
      <c r="N66" s="120">
        <v>24</v>
      </c>
    </row>
    <row r="67" spans="1:14" ht="13.5">
      <c r="A67" s="132"/>
      <c r="B67" s="127"/>
      <c r="C67" s="121"/>
      <c r="D67" s="119"/>
      <c r="E67" s="119"/>
      <c r="F67" s="120"/>
      <c r="G67" s="119"/>
      <c r="H67" s="119"/>
      <c r="I67" s="119"/>
      <c r="J67" s="119"/>
      <c r="K67" s="121"/>
      <c r="L67" s="119"/>
      <c r="M67" s="119"/>
      <c r="N67" s="120"/>
    </row>
    <row r="68" spans="1:14" ht="13.5">
      <c r="A68" s="132"/>
      <c r="B68" s="128" t="s">
        <v>216</v>
      </c>
      <c r="C68" s="124">
        <f>D68+E68</f>
        <v>8083</v>
      </c>
      <c r="D68" s="122">
        <f>H68+L68</f>
        <v>3941</v>
      </c>
      <c r="E68" s="122">
        <f>I68+M68</f>
        <v>4142</v>
      </c>
      <c r="F68" s="117">
        <f>J68+N68</f>
        <v>3219</v>
      </c>
      <c r="G68" s="122">
        <f>H68+I68</f>
        <v>8036</v>
      </c>
      <c r="H68" s="122">
        <v>3919</v>
      </c>
      <c r="I68" s="122">
        <v>4117</v>
      </c>
      <c r="J68" s="122">
        <v>3195</v>
      </c>
      <c r="K68" s="124">
        <f>L68+M68</f>
        <v>47</v>
      </c>
      <c r="L68" s="122">
        <v>22</v>
      </c>
      <c r="M68" s="122">
        <v>25</v>
      </c>
      <c r="N68" s="117">
        <v>24</v>
      </c>
    </row>
    <row r="69" spans="1:14" ht="13.5">
      <c r="A69" s="132"/>
      <c r="B69" s="118"/>
      <c r="C69" s="124"/>
      <c r="D69" s="122"/>
      <c r="E69" s="122"/>
      <c r="F69" s="117"/>
      <c r="G69" s="122"/>
      <c r="H69" s="122"/>
      <c r="I69" s="122"/>
      <c r="J69" s="122"/>
      <c r="K69" s="124"/>
      <c r="L69" s="122"/>
      <c r="M69" s="122"/>
      <c r="N69" s="117"/>
    </row>
    <row r="70" spans="1:14" ht="13.5">
      <c r="A70" s="132"/>
      <c r="B70" s="126" t="s">
        <v>202</v>
      </c>
      <c r="C70" s="121">
        <f>D70+E70</f>
        <v>8077</v>
      </c>
      <c r="D70" s="119">
        <f>H70+L70</f>
        <v>3943</v>
      </c>
      <c r="E70" s="119">
        <f>I70+M70</f>
        <v>4134</v>
      </c>
      <c r="F70" s="120">
        <f>J70+N70</f>
        <v>3216</v>
      </c>
      <c r="G70" s="119">
        <f>H70+I70</f>
        <v>8031</v>
      </c>
      <c r="H70" s="119">
        <v>3921</v>
      </c>
      <c r="I70" s="119">
        <v>4110</v>
      </c>
      <c r="J70" s="119">
        <v>3193</v>
      </c>
      <c r="K70" s="121">
        <f>L70+M70</f>
        <v>46</v>
      </c>
      <c r="L70" s="119">
        <v>22</v>
      </c>
      <c r="M70" s="119">
        <v>24</v>
      </c>
      <c r="N70" s="120">
        <v>23</v>
      </c>
    </row>
    <row r="71" spans="1:14" ht="13.5">
      <c r="A71" s="132"/>
      <c r="B71" s="127"/>
      <c r="C71" s="121"/>
      <c r="D71" s="119"/>
      <c r="E71" s="119"/>
      <c r="F71" s="120"/>
      <c r="G71" s="119"/>
      <c r="H71" s="119"/>
      <c r="I71" s="119"/>
      <c r="J71" s="119"/>
      <c r="K71" s="121"/>
      <c r="L71" s="119"/>
      <c r="M71" s="119"/>
      <c r="N71" s="120"/>
    </row>
    <row r="72" spans="1:14" ht="13.5">
      <c r="A72" s="132"/>
      <c r="B72" s="128" t="s">
        <v>203</v>
      </c>
      <c r="C72" s="124">
        <f>D72+E72</f>
        <v>8062</v>
      </c>
      <c r="D72" s="122">
        <f>H72+L72</f>
        <v>3929</v>
      </c>
      <c r="E72" s="122">
        <f>I72+M72</f>
        <v>4133</v>
      </c>
      <c r="F72" s="117">
        <f>J72+N72</f>
        <v>3213</v>
      </c>
      <c r="G72" s="122">
        <f>H72+I72</f>
        <v>8018</v>
      </c>
      <c r="H72" s="122">
        <v>3909</v>
      </c>
      <c r="I72" s="122">
        <v>4109</v>
      </c>
      <c r="J72" s="122">
        <v>3192</v>
      </c>
      <c r="K72" s="124">
        <f>L72+M72</f>
        <v>44</v>
      </c>
      <c r="L72" s="122">
        <v>20</v>
      </c>
      <c r="M72" s="122">
        <v>24</v>
      </c>
      <c r="N72" s="117">
        <v>21</v>
      </c>
    </row>
    <row r="73" spans="1:14" ht="13.5">
      <c r="A73" s="132"/>
      <c r="B73" s="118"/>
      <c r="C73" s="124"/>
      <c r="D73" s="122"/>
      <c r="E73" s="122"/>
      <c r="F73" s="117"/>
      <c r="G73" s="122"/>
      <c r="H73" s="122"/>
      <c r="I73" s="122"/>
      <c r="J73" s="122"/>
      <c r="K73" s="124"/>
      <c r="L73" s="122"/>
      <c r="M73" s="122"/>
      <c r="N73" s="117"/>
    </row>
    <row r="74" spans="1:14" ht="13.5">
      <c r="A74" s="132"/>
      <c r="B74" s="126" t="s">
        <v>205</v>
      </c>
      <c r="C74" s="121">
        <f>D74+E74</f>
        <v>8062</v>
      </c>
      <c r="D74" s="119">
        <f>H74+L74</f>
        <v>3930</v>
      </c>
      <c r="E74" s="119">
        <f>I74+M74</f>
        <v>4132</v>
      </c>
      <c r="F74" s="120">
        <f>J74+N74</f>
        <v>3217</v>
      </c>
      <c r="G74" s="119">
        <f>H74+I74</f>
        <v>8013</v>
      </c>
      <c r="H74" s="119">
        <v>3905</v>
      </c>
      <c r="I74" s="119">
        <v>4108</v>
      </c>
      <c r="J74" s="119">
        <v>3191</v>
      </c>
      <c r="K74" s="121">
        <f>L74+M74</f>
        <v>49</v>
      </c>
      <c r="L74" s="119">
        <v>25</v>
      </c>
      <c r="M74" s="119">
        <v>24</v>
      </c>
      <c r="N74" s="120">
        <v>26</v>
      </c>
    </row>
    <row r="75" spans="1:14" ht="13.5">
      <c r="A75" s="132"/>
      <c r="B75" s="127"/>
      <c r="C75" s="121"/>
      <c r="D75" s="119"/>
      <c r="E75" s="119"/>
      <c r="F75" s="120"/>
      <c r="G75" s="119"/>
      <c r="H75" s="119"/>
      <c r="I75" s="119"/>
      <c r="J75" s="119"/>
      <c r="K75" s="121"/>
      <c r="L75" s="119"/>
      <c r="M75" s="119"/>
      <c r="N75" s="120"/>
    </row>
    <row r="76" spans="1:14" ht="13.5">
      <c r="A76" s="132"/>
      <c r="B76" s="128" t="s">
        <v>206</v>
      </c>
      <c r="C76" s="124">
        <f>D76+E76</f>
        <v>8049</v>
      </c>
      <c r="D76" s="122">
        <f>H76+L76</f>
        <v>3923</v>
      </c>
      <c r="E76" s="122">
        <f>I76+M76</f>
        <v>4126</v>
      </c>
      <c r="F76" s="117">
        <f>J76+N76</f>
        <v>3214</v>
      </c>
      <c r="G76" s="122">
        <f>H76+I76</f>
        <v>8002</v>
      </c>
      <c r="H76" s="122">
        <v>3900</v>
      </c>
      <c r="I76" s="122">
        <v>4102</v>
      </c>
      <c r="J76" s="122">
        <v>3190</v>
      </c>
      <c r="K76" s="124">
        <f>L76+M76</f>
        <v>47</v>
      </c>
      <c r="L76" s="122">
        <v>23</v>
      </c>
      <c r="M76" s="122">
        <v>24</v>
      </c>
      <c r="N76" s="117">
        <v>24</v>
      </c>
    </row>
    <row r="77" spans="1:14" ht="13.5">
      <c r="A77" s="132"/>
      <c r="B77" s="118"/>
      <c r="C77" s="124"/>
      <c r="D77" s="122"/>
      <c r="E77" s="122"/>
      <c r="F77" s="117"/>
      <c r="G77" s="122"/>
      <c r="H77" s="122"/>
      <c r="I77" s="122"/>
      <c r="J77" s="122"/>
      <c r="K77" s="124"/>
      <c r="L77" s="122"/>
      <c r="M77" s="122"/>
      <c r="N77" s="117"/>
    </row>
    <row r="78" spans="1:14" ht="13.5">
      <c r="A78" s="132"/>
      <c r="B78" s="126" t="s">
        <v>207</v>
      </c>
      <c r="C78" s="121">
        <f>D78+E78</f>
        <v>8041</v>
      </c>
      <c r="D78" s="119">
        <f>H78+L78</f>
        <v>3922</v>
      </c>
      <c r="E78" s="119">
        <f>I78+M78</f>
        <v>4119</v>
      </c>
      <c r="F78" s="120">
        <f>J78+N78</f>
        <v>3214</v>
      </c>
      <c r="G78" s="119">
        <f>H78+I78</f>
        <v>7994</v>
      </c>
      <c r="H78" s="119">
        <v>3899</v>
      </c>
      <c r="I78" s="119">
        <v>4095</v>
      </c>
      <c r="J78" s="119">
        <v>3190</v>
      </c>
      <c r="K78" s="121">
        <f>L78+M78</f>
        <v>47</v>
      </c>
      <c r="L78" s="119">
        <v>23</v>
      </c>
      <c r="M78" s="119">
        <v>24</v>
      </c>
      <c r="N78" s="120">
        <v>24</v>
      </c>
    </row>
    <row r="79" spans="1:14" ht="13.5">
      <c r="A79" s="132"/>
      <c r="B79" s="127"/>
      <c r="C79" s="121"/>
      <c r="D79" s="119"/>
      <c r="E79" s="119"/>
      <c r="F79" s="120"/>
      <c r="G79" s="119"/>
      <c r="H79" s="119"/>
      <c r="I79" s="119"/>
      <c r="J79" s="119"/>
      <c r="K79" s="121"/>
      <c r="L79" s="119"/>
      <c r="M79" s="119"/>
      <c r="N79" s="120"/>
    </row>
    <row r="80" spans="1:14" ht="13.5">
      <c r="A80" s="132"/>
      <c r="B80" s="128" t="s">
        <v>208</v>
      </c>
      <c r="C80" s="124">
        <f>D80+E80</f>
        <v>8020</v>
      </c>
      <c r="D80" s="122">
        <f>H80+L80</f>
        <v>3910</v>
      </c>
      <c r="E80" s="122">
        <f>I80+M80</f>
        <v>4110</v>
      </c>
      <c r="F80" s="117">
        <f>J80+N80</f>
        <v>3201</v>
      </c>
      <c r="G80" s="122">
        <f>H80+I80</f>
        <v>7979</v>
      </c>
      <c r="H80" s="122">
        <v>3893</v>
      </c>
      <c r="I80" s="122">
        <v>4086</v>
      </c>
      <c r="J80" s="122">
        <v>3183</v>
      </c>
      <c r="K80" s="124">
        <f>L80+M80</f>
        <v>41</v>
      </c>
      <c r="L80" s="122">
        <v>17</v>
      </c>
      <c r="M80" s="122">
        <v>24</v>
      </c>
      <c r="N80" s="117">
        <v>18</v>
      </c>
    </row>
    <row r="81" spans="1:14" ht="13.5">
      <c r="A81" s="133"/>
      <c r="B81" s="118"/>
      <c r="C81" s="125"/>
      <c r="D81" s="123"/>
      <c r="E81" s="123"/>
      <c r="F81" s="118"/>
      <c r="G81" s="123"/>
      <c r="H81" s="123"/>
      <c r="I81" s="123"/>
      <c r="J81" s="123"/>
      <c r="K81" s="125"/>
      <c r="L81" s="123"/>
      <c r="M81" s="123"/>
      <c r="N81" s="118"/>
    </row>
    <row r="82" spans="1:14" ht="13.5">
      <c r="A82" s="131" t="s">
        <v>229</v>
      </c>
      <c r="B82" s="126" t="s">
        <v>211</v>
      </c>
      <c r="C82" s="130">
        <f>D82+E82</f>
        <v>8006</v>
      </c>
      <c r="D82" s="129">
        <f>H82+L82</f>
        <v>3904</v>
      </c>
      <c r="E82" s="129">
        <f>I82+M82</f>
        <v>4102</v>
      </c>
      <c r="F82" s="126">
        <f>J82+N82</f>
        <v>3200</v>
      </c>
      <c r="G82" s="129">
        <f>H82+I82</f>
        <v>7967</v>
      </c>
      <c r="H82" s="129">
        <v>3888</v>
      </c>
      <c r="I82" s="129">
        <v>4079</v>
      </c>
      <c r="J82" s="129">
        <v>3183</v>
      </c>
      <c r="K82" s="130">
        <f>L82+M82</f>
        <v>39</v>
      </c>
      <c r="L82" s="129">
        <v>16</v>
      </c>
      <c r="M82" s="129">
        <v>23</v>
      </c>
      <c r="N82" s="126">
        <v>17</v>
      </c>
    </row>
    <row r="83" spans="1:14" ht="13.5">
      <c r="A83" s="132"/>
      <c r="B83" s="127"/>
      <c r="C83" s="121"/>
      <c r="D83" s="119"/>
      <c r="E83" s="119"/>
      <c r="F83" s="120"/>
      <c r="G83" s="119"/>
      <c r="H83" s="119"/>
      <c r="I83" s="119"/>
      <c r="J83" s="119"/>
      <c r="K83" s="121"/>
      <c r="L83" s="119"/>
      <c r="M83" s="119"/>
      <c r="N83" s="120"/>
    </row>
    <row r="84" spans="1:14" ht="13.5">
      <c r="A84" s="132"/>
      <c r="B84" s="128" t="s">
        <v>212</v>
      </c>
      <c r="C84" s="124">
        <f>D84+E84</f>
        <v>7979</v>
      </c>
      <c r="D84" s="122">
        <f>H84+L84</f>
        <v>3894</v>
      </c>
      <c r="E84" s="122">
        <f>I84+M84</f>
        <v>4085</v>
      </c>
      <c r="F84" s="117">
        <f>J84+N84</f>
        <v>3193</v>
      </c>
      <c r="G84" s="122">
        <f>H84+I84</f>
        <v>7941</v>
      </c>
      <c r="H84" s="122">
        <v>3879</v>
      </c>
      <c r="I84" s="122">
        <v>4062</v>
      </c>
      <c r="J84" s="122">
        <v>3176</v>
      </c>
      <c r="K84" s="124">
        <f>L84+M84</f>
        <v>38</v>
      </c>
      <c r="L84" s="122">
        <v>15</v>
      </c>
      <c r="M84" s="122">
        <v>23</v>
      </c>
      <c r="N84" s="117">
        <v>17</v>
      </c>
    </row>
    <row r="85" spans="1:14" ht="13.5">
      <c r="A85" s="132"/>
      <c r="B85" s="118"/>
      <c r="C85" s="124"/>
      <c r="D85" s="122"/>
      <c r="E85" s="122"/>
      <c r="F85" s="117"/>
      <c r="G85" s="122"/>
      <c r="H85" s="122"/>
      <c r="I85" s="122"/>
      <c r="J85" s="122"/>
      <c r="K85" s="124"/>
      <c r="L85" s="122"/>
      <c r="M85" s="122"/>
      <c r="N85" s="117"/>
    </row>
    <row r="86" spans="1:14" ht="13.5">
      <c r="A86" s="132"/>
      <c r="B86" s="126" t="s">
        <v>213</v>
      </c>
      <c r="C86" s="121">
        <f>D86+E86</f>
        <v>7959</v>
      </c>
      <c r="D86" s="119">
        <f>H86+L86</f>
        <v>3884</v>
      </c>
      <c r="E86" s="119">
        <f>I86+M86</f>
        <v>4075</v>
      </c>
      <c r="F86" s="120">
        <f>J86+N86</f>
        <v>3184</v>
      </c>
      <c r="G86" s="119">
        <f>H86+I86</f>
        <v>7921</v>
      </c>
      <c r="H86" s="119">
        <v>3869</v>
      </c>
      <c r="I86" s="119">
        <v>4052</v>
      </c>
      <c r="J86" s="119">
        <v>3167</v>
      </c>
      <c r="K86" s="121">
        <f>L86+M86</f>
        <v>38</v>
      </c>
      <c r="L86" s="119">
        <v>15</v>
      </c>
      <c r="M86" s="119">
        <v>23</v>
      </c>
      <c r="N86" s="120">
        <v>17</v>
      </c>
    </row>
    <row r="87" spans="1:14" ht="13.5">
      <c r="A87" s="132"/>
      <c r="B87" s="127"/>
      <c r="C87" s="121"/>
      <c r="D87" s="119"/>
      <c r="E87" s="119"/>
      <c r="F87" s="120"/>
      <c r="G87" s="119"/>
      <c r="H87" s="119"/>
      <c r="I87" s="119"/>
      <c r="J87" s="119"/>
      <c r="K87" s="121"/>
      <c r="L87" s="119"/>
      <c r="M87" s="119"/>
      <c r="N87" s="120"/>
    </row>
    <row r="88" spans="1:14" ht="13.5">
      <c r="A88" s="132"/>
      <c r="B88" s="128" t="s">
        <v>214</v>
      </c>
      <c r="C88" s="124">
        <f>D88+E88</f>
        <v>7903</v>
      </c>
      <c r="D88" s="122">
        <f>H88+L88</f>
        <v>3857</v>
      </c>
      <c r="E88" s="122">
        <f>I88+M88</f>
        <v>4046</v>
      </c>
      <c r="F88" s="117">
        <f>J88+N88</f>
        <v>3173</v>
      </c>
      <c r="G88" s="122">
        <f>H88+I88</f>
        <v>7865</v>
      </c>
      <c r="H88" s="122">
        <v>3842</v>
      </c>
      <c r="I88" s="122">
        <v>4023</v>
      </c>
      <c r="J88" s="122">
        <v>3156</v>
      </c>
      <c r="K88" s="124">
        <f>L88+M88</f>
        <v>38</v>
      </c>
      <c r="L88" s="122">
        <v>15</v>
      </c>
      <c r="M88" s="122">
        <v>23</v>
      </c>
      <c r="N88" s="117">
        <v>17</v>
      </c>
    </row>
    <row r="89" spans="1:14" ht="13.5">
      <c r="A89" s="132"/>
      <c r="B89" s="118"/>
      <c r="C89" s="124"/>
      <c r="D89" s="122"/>
      <c r="E89" s="122"/>
      <c r="F89" s="117"/>
      <c r="G89" s="122"/>
      <c r="H89" s="122"/>
      <c r="I89" s="122"/>
      <c r="J89" s="122"/>
      <c r="K89" s="124"/>
      <c r="L89" s="122"/>
      <c r="M89" s="122"/>
      <c r="N89" s="117"/>
    </row>
    <row r="90" spans="1:14" ht="13.5">
      <c r="A90" s="132"/>
      <c r="B90" s="126" t="s">
        <v>215</v>
      </c>
      <c r="C90" s="121">
        <f>D90+E90</f>
        <v>7905</v>
      </c>
      <c r="D90" s="119">
        <f>H90+L90</f>
        <v>3866</v>
      </c>
      <c r="E90" s="119">
        <f>I90+M90</f>
        <v>4039</v>
      </c>
      <c r="F90" s="120">
        <f>J90+N90</f>
        <v>3175</v>
      </c>
      <c r="G90" s="119">
        <f>H90+I90</f>
        <v>7866</v>
      </c>
      <c r="H90" s="119">
        <v>3850</v>
      </c>
      <c r="I90" s="119">
        <v>4016</v>
      </c>
      <c r="J90" s="119">
        <v>3157</v>
      </c>
      <c r="K90" s="121">
        <f>L90+M90</f>
        <v>39</v>
      </c>
      <c r="L90" s="119">
        <v>16</v>
      </c>
      <c r="M90" s="119">
        <v>23</v>
      </c>
      <c r="N90" s="120">
        <v>18</v>
      </c>
    </row>
    <row r="91" spans="1:14" ht="13.5">
      <c r="A91" s="132"/>
      <c r="B91" s="127"/>
      <c r="C91" s="121"/>
      <c r="D91" s="119"/>
      <c r="E91" s="119"/>
      <c r="F91" s="120"/>
      <c r="G91" s="119"/>
      <c r="H91" s="119"/>
      <c r="I91" s="119"/>
      <c r="J91" s="119"/>
      <c r="K91" s="121"/>
      <c r="L91" s="119"/>
      <c r="M91" s="119"/>
      <c r="N91" s="120"/>
    </row>
    <row r="92" spans="1:14" ht="13.5">
      <c r="A92" s="132"/>
      <c r="B92" s="128" t="s">
        <v>216</v>
      </c>
      <c r="C92" s="124">
        <f>D92+E92</f>
        <v>7893</v>
      </c>
      <c r="D92" s="122">
        <f>H92+L92</f>
        <v>3859</v>
      </c>
      <c r="E92" s="122">
        <f>I92+M92</f>
        <v>4034</v>
      </c>
      <c r="F92" s="117">
        <f>J92+N92</f>
        <v>3170</v>
      </c>
      <c r="G92" s="122">
        <f>H92+I92</f>
        <v>7854</v>
      </c>
      <c r="H92" s="122">
        <v>3843</v>
      </c>
      <c r="I92" s="122">
        <v>4011</v>
      </c>
      <c r="J92" s="122">
        <v>3152</v>
      </c>
      <c r="K92" s="124">
        <f>L92+M92</f>
        <v>39</v>
      </c>
      <c r="L92" s="122">
        <v>16</v>
      </c>
      <c r="M92" s="122">
        <v>23</v>
      </c>
      <c r="N92" s="117">
        <v>18</v>
      </c>
    </row>
    <row r="93" spans="1:14" ht="13.5">
      <c r="A93" s="132"/>
      <c r="B93" s="118"/>
      <c r="C93" s="124"/>
      <c r="D93" s="122"/>
      <c r="E93" s="122"/>
      <c r="F93" s="117"/>
      <c r="G93" s="122"/>
      <c r="H93" s="122"/>
      <c r="I93" s="122"/>
      <c r="J93" s="122"/>
      <c r="K93" s="124"/>
      <c r="L93" s="122"/>
      <c r="M93" s="122"/>
      <c r="N93" s="117"/>
    </row>
    <row r="94" spans="1:14" ht="13.5">
      <c r="A94" s="132"/>
      <c r="B94" s="126" t="s">
        <v>202</v>
      </c>
      <c r="C94" s="121">
        <f>D94+E94</f>
        <v>7881</v>
      </c>
      <c r="D94" s="119">
        <f>H94+L94</f>
        <v>3856</v>
      </c>
      <c r="E94" s="119">
        <f>I94+M94</f>
        <v>4025</v>
      </c>
      <c r="F94" s="120">
        <f>J94+N94</f>
        <v>3160</v>
      </c>
      <c r="G94" s="119">
        <f>H94+I94</f>
        <v>7842</v>
      </c>
      <c r="H94" s="119">
        <v>3840</v>
      </c>
      <c r="I94" s="119">
        <v>4002</v>
      </c>
      <c r="J94" s="119">
        <v>3142</v>
      </c>
      <c r="K94" s="121">
        <f>L94+M94</f>
        <v>39</v>
      </c>
      <c r="L94" s="119">
        <v>16</v>
      </c>
      <c r="M94" s="119">
        <v>23</v>
      </c>
      <c r="N94" s="120">
        <v>18</v>
      </c>
    </row>
    <row r="95" spans="1:14" ht="13.5">
      <c r="A95" s="132"/>
      <c r="B95" s="127"/>
      <c r="C95" s="121"/>
      <c r="D95" s="119"/>
      <c r="E95" s="119"/>
      <c r="F95" s="120"/>
      <c r="G95" s="119"/>
      <c r="H95" s="119"/>
      <c r="I95" s="119"/>
      <c r="J95" s="119"/>
      <c r="K95" s="121"/>
      <c r="L95" s="119"/>
      <c r="M95" s="119"/>
      <c r="N95" s="120"/>
    </row>
    <row r="96" spans="1:14" ht="13.5">
      <c r="A96" s="132"/>
      <c r="B96" s="128" t="s">
        <v>203</v>
      </c>
      <c r="C96" s="124">
        <f>D96+E96</f>
        <v>7874</v>
      </c>
      <c r="D96" s="122">
        <f>H96+L96</f>
        <v>3853</v>
      </c>
      <c r="E96" s="122">
        <f>I96+M96</f>
        <v>4021</v>
      </c>
      <c r="F96" s="117">
        <f>J96+N96</f>
        <v>3159</v>
      </c>
      <c r="G96" s="122">
        <f>H96+I96</f>
        <v>7833</v>
      </c>
      <c r="H96" s="122">
        <v>3835</v>
      </c>
      <c r="I96" s="122">
        <v>3998</v>
      </c>
      <c r="J96" s="122">
        <v>3139</v>
      </c>
      <c r="K96" s="124">
        <f>L96+M96</f>
        <v>41</v>
      </c>
      <c r="L96" s="122">
        <v>18</v>
      </c>
      <c r="M96" s="122">
        <v>23</v>
      </c>
      <c r="N96" s="117">
        <v>20</v>
      </c>
    </row>
    <row r="97" spans="1:14" ht="13.5">
      <c r="A97" s="132"/>
      <c r="B97" s="118"/>
      <c r="C97" s="124"/>
      <c r="D97" s="122"/>
      <c r="E97" s="122"/>
      <c r="F97" s="117"/>
      <c r="G97" s="122"/>
      <c r="H97" s="122"/>
      <c r="I97" s="122"/>
      <c r="J97" s="122"/>
      <c r="K97" s="124"/>
      <c r="L97" s="122"/>
      <c r="M97" s="122"/>
      <c r="N97" s="117"/>
    </row>
    <row r="98" spans="1:14" ht="13.5">
      <c r="A98" s="132"/>
      <c r="B98" s="126" t="s">
        <v>205</v>
      </c>
      <c r="C98" s="121">
        <f>D98+E98</f>
        <v>7860</v>
      </c>
      <c r="D98" s="119">
        <f>H98+L98</f>
        <v>3844</v>
      </c>
      <c r="E98" s="119">
        <f>I98+M98</f>
        <v>4016</v>
      </c>
      <c r="F98" s="120">
        <f>J98+N98</f>
        <v>3160</v>
      </c>
      <c r="G98" s="119">
        <f>H98+I98</f>
        <v>7819</v>
      </c>
      <c r="H98" s="119">
        <v>3826</v>
      </c>
      <c r="I98" s="119">
        <v>3993</v>
      </c>
      <c r="J98" s="119">
        <v>3140</v>
      </c>
      <c r="K98" s="121">
        <f>L98+M98</f>
        <v>41</v>
      </c>
      <c r="L98" s="119">
        <v>18</v>
      </c>
      <c r="M98" s="119">
        <v>23</v>
      </c>
      <c r="N98" s="120">
        <v>20</v>
      </c>
    </row>
    <row r="99" spans="1:14" ht="13.5">
      <c r="A99" s="132"/>
      <c r="B99" s="127"/>
      <c r="C99" s="121"/>
      <c r="D99" s="119"/>
      <c r="E99" s="119"/>
      <c r="F99" s="120"/>
      <c r="G99" s="119"/>
      <c r="H99" s="119"/>
      <c r="I99" s="119"/>
      <c r="J99" s="119"/>
      <c r="K99" s="121"/>
      <c r="L99" s="119"/>
      <c r="M99" s="119"/>
      <c r="N99" s="120"/>
    </row>
    <row r="100" spans="1:14" ht="13.5">
      <c r="A100" s="132"/>
      <c r="B100" s="128" t="s">
        <v>206</v>
      </c>
      <c r="C100" s="124">
        <f>D100+E100</f>
        <v>0</v>
      </c>
      <c r="D100" s="122">
        <f>H100+L100</f>
        <v>0</v>
      </c>
      <c r="E100" s="122">
        <f>I100+M100</f>
        <v>0</v>
      </c>
      <c r="F100" s="117">
        <f>J100+N100</f>
        <v>0</v>
      </c>
      <c r="G100" s="122">
        <f>H100+I100</f>
        <v>0</v>
      </c>
      <c r="H100" s="122"/>
      <c r="I100" s="122"/>
      <c r="J100" s="122"/>
      <c r="K100" s="124">
        <f>L100+M100</f>
        <v>0</v>
      </c>
      <c r="L100" s="122"/>
      <c r="M100" s="122"/>
      <c r="N100" s="117"/>
    </row>
    <row r="101" spans="1:14" ht="13.5">
      <c r="A101" s="132"/>
      <c r="B101" s="118"/>
      <c r="C101" s="124"/>
      <c r="D101" s="122"/>
      <c r="E101" s="122"/>
      <c r="F101" s="117"/>
      <c r="G101" s="122"/>
      <c r="H101" s="122"/>
      <c r="I101" s="122"/>
      <c r="J101" s="122"/>
      <c r="K101" s="124"/>
      <c r="L101" s="122"/>
      <c r="M101" s="122"/>
      <c r="N101" s="117"/>
    </row>
    <row r="102" spans="1:14" ht="13.5">
      <c r="A102" s="132"/>
      <c r="B102" s="126" t="s">
        <v>207</v>
      </c>
      <c r="C102" s="121">
        <f>D102+E102</f>
        <v>0</v>
      </c>
      <c r="D102" s="119">
        <f>H102+L102</f>
        <v>0</v>
      </c>
      <c r="E102" s="119">
        <f>I102+M102</f>
        <v>0</v>
      </c>
      <c r="F102" s="120">
        <f>J102+N102</f>
        <v>0</v>
      </c>
      <c r="G102" s="119">
        <f>H102+I102</f>
        <v>0</v>
      </c>
      <c r="H102" s="119"/>
      <c r="I102" s="119"/>
      <c r="J102" s="119"/>
      <c r="K102" s="121">
        <f>L102+M102</f>
        <v>0</v>
      </c>
      <c r="L102" s="119"/>
      <c r="M102" s="119"/>
      <c r="N102" s="120"/>
    </row>
    <row r="103" spans="1:14" ht="13.5">
      <c r="A103" s="132"/>
      <c r="B103" s="127"/>
      <c r="C103" s="121"/>
      <c r="D103" s="119"/>
      <c r="E103" s="119"/>
      <c r="F103" s="120"/>
      <c r="G103" s="119"/>
      <c r="H103" s="119"/>
      <c r="I103" s="119"/>
      <c r="J103" s="119"/>
      <c r="K103" s="121"/>
      <c r="L103" s="119"/>
      <c r="M103" s="119"/>
      <c r="N103" s="120"/>
    </row>
    <row r="104" spans="1:14" ht="13.5">
      <c r="A104" s="132"/>
      <c r="B104" s="128" t="s">
        <v>208</v>
      </c>
      <c r="C104" s="124">
        <f>D104+E104</f>
        <v>0</v>
      </c>
      <c r="D104" s="122">
        <f>H104+L104</f>
        <v>0</v>
      </c>
      <c r="E104" s="122">
        <f>I104+M104</f>
        <v>0</v>
      </c>
      <c r="F104" s="117">
        <f>J104+N104</f>
        <v>0</v>
      </c>
      <c r="G104" s="122">
        <f>H104+I104</f>
        <v>0</v>
      </c>
      <c r="H104" s="122"/>
      <c r="I104" s="122"/>
      <c r="J104" s="122"/>
      <c r="K104" s="124">
        <f>L104+M104</f>
        <v>0</v>
      </c>
      <c r="L104" s="122"/>
      <c r="M104" s="122"/>
      <c r="N104" s="117"/>
    </row>
    <row r="105" spans="1:14" ht="13.5">
      <c r="A105" s="133"/>
      <c r="B105" s="118"/>
      <c r="C105" s="125"/>
      <c r="D105" s="123"/>
      <c r="E105" s="123"/>
      <c r="F105" s="118"/>
      <c r="G105" s="123"/>
      <c r="H105" s="123"/>
      <c r="I105" s="123"/>
      <c r="J105" s="123"/>
      <c r="K105" s="125"/>
      <c r="L105" s="123"/>
      <c r="M105" s="123"/>
      <c r="N105" s="118"/>
    </row>
  </sheetData>
  <sheetProtection/>
  <mergeCells count="326">
    <mergeCell ref="G58:G59"/>
    <mergeCell ref="A46:A57"/>
    <mergeCell ref="G3:J3"/>
    <mergeCell ref="K3:N3"/>
    <mergeCell ref="A5:A9"/>
    <mergeCell ref="K2:N2"/>
    <mergeCell ref="A34:A45"/>
    <mergeCell ref="A22:A33"/>
    <mergeCell ref="H58:H59"/>
    <mergeCell ref="I58:I59"/>
    <mergeCell ref="B70:B71"/>
    <mergeCell ref="A1:N1"/>
    <mergeCell ref="A10:A21"/>
    <mergeCell ref="A3:A4"/>
    <mergeCell ref="B3:B4"/>
    <mergeCell ref="C3:F3"/>
    <mergeCell ref="B58:B59"/>
    <mergeCell ref="D58:D59"/>
    <mergeCell ref="E58:E59"/>
    <mergeCell ref="F58:F59"/>
    <mergeCell ref="B72:B73"/>
    <mergeCell ref="B74:B75"/>
    <mergeCell ref="B76:B77"/>
    <mergeCell ref="B78:B79"/>
    <mergeCell ref="C58:C59"/>
    <mergeCell ref="B60:B61"/>
    <mergeCell ref="B62:B63"/>
    <mergeCell ref="B64:B65"/>
    <mergeCell ref="B66:B67"/>
    <mergeCell ref="B68:B69"/>
    <mergeCell ref="J58:J59"/>
    <mergeCell ref="K58:K59"/>
    <mergeCell ref="L58:L59"/>
    <mergeCell ref="M58:M59"/>
    <mergeCell ref="N58:N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N68:N69"/>
    <mergeCell ref="C70:C71"/>
    <mergeCell ref="D70:D71"/>
    <mergeCell ref="E70:E71"/>
    <mergeCell ref="F70:F71"/>
    <mergeCell ref="G70:G71"/>
    <mergeCell ref="H70:H71"/>
    <mergeCell ref="I70:I71"/>
    <mergeCell ref="D72:D73"/>
    <mergeCell ref="E72:E73"/>
    <mergeCell ref="F72:F73"/>
    <mergeCell ref="G72:G73"/>
    <mergeCell ref="L68:L69"/>
    <mergeCell ref="M68:M69"/>
    <mergeCell ref="M72:M73"/>
    <mergeCell ref="J72:J73"/>
    <mergeCell ref="K72:K73"/>
    <mergeCell ref="N72:N73"/>
    <mergeCell ref="L72:L73"/>
    <mergeCell ref="J70:J71"/>
    <mergeCell ref="K70:K71"/>
    <mergeCell ref="L70:L71"/>
    <mergeCell ref="M70:M71"/>
    <mergeCell ref="N70:N71"/>
    <mergeCell ref="F74:F75"/>
    <mergeCell ref="G74:G75"/>
    <mergeCell ref="H74:H75"/>
    <mergeCell ref="H72:H73"/>
    <mergeCell ref="I72:I73"/>
    <mergeCell ref="I74:I75"/>
    <mergeCell ref="M76:M77"/>
    <mergeCell ref="J74:J75"/>
    <mergeCell ref="K74:K75"/>
    <mergeCell ref="L74:L75"/>
    <mergeCell ref="M74:M75"/>
    <mergeCell ref="N74:N75"/>
    <mergeCell ref="N76:N77"/>
    <mergeCell ref="L76:L77"/>
    <mergeCell ref="D74:D75"/>
    <mergeCell ref="I78:I79"/>
    <mergeCell ref="J78:J79"/>
    <mergeCell ref="K78:K79"/>
    <mergeCell ref="L78:L79"/>
    <mergeCell ref="H78:H79"/>
    <mergeCell ref="E76:E77"/>
    <mergeCell ref="F78:F79"/>
    <mergeCell ref="G78:G79"/>
    <mergeCell ref="E74:E75"/>
    <mergeCell ref="H76:H77"/>
    <mergeCell ref="I76:I77"/>
    <mergeCell ref="J76:J77"/>
    <mergeCell ref="K76:K77"/>
    <mergeCell ref="F76:F77"/>
    <mergeCell ref="G76:G77"/>
    <mergeCell ref="B80:B81"/>
    <mergeCell ref="A58:A81"/>
    <mergeCell ref="C78:C79"/>
    <mergeCell ref="C80:C81"/>
    <mergeCell ref="D78:D79"/>
    <mergeCell ref="E78:E79"/>
    <mergeCell ref="C76:C77"/>
    <mergeCell ref="D76:D77"/>
    <mergeCell ref="C72:C73"/>
    <mergeCell ref="C74:C75"/>
    <mergeCell ref="M78:M79"/>
    <mergeCell ref="J80:J81"/>
    <mergeCell ref="K80:K81"/>
    <mergeCell ref="L80:L81"/>
    <mergeCell ref="M80:M81"/>
    <mergeCell ref="N80:N81"/>
    <mergeCell ref="N78:N79"/>
    <mergeCell ref="D80:D81"/>
    <mergeCell ref="E80:E81"/>
    <mergeCell ref="F80:F81"/>
    <mergeCell ref="G80:G81"/>
    <mergeCell ref="H80:H81"/>
    <mergeCell ref="I80:I81"/>
    <mergeCell ref="A82:A105"/>
    <mergeCell ref="B82:B83"/>
    <mergeCell ref="C82:C83"/>
    <mergeCell ref="D82:D83"/>
    <mergeCell ref="E82:E83"/>
    <mergeCell ref="F82:F83"/>
    <mergeCell ref="B104:B105"/>
    <mergeCell ref="C104:C105"/>
    <mergeCell ref="D104:D105"/>
    <mergeCell ref="E104:E105"/>
    <mergeCell ref="G82:G83"/>
    <mergeCell ref="H82:H83"/>
    <mergeCell ref="I82:I83"/>
    <mergeCell ref="J82:J83"/>
    <mergeCell ref="K82:K83"/>
    <mergeCell ref="L82:L83"/>
    <mergeCell ref="M82:M83"/>
    <mergeCell ref="N82:N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M104:M105"/>
    <mergeCell ref="H104:H105"/>
    <mergeCell ref="I104:I105"/>
    <mergeCell ref="G102:G103"/>
    <mergeCell ref="H102:H103"/>
    <mergeCell ref="I102:I103"/>
    <mergeCell ref="J102:J103"/>
    <mergeCell ref="N104:N105"/>
    <mergeCell ref="M102:M103"/>
    <mergeCell ref="N102:N103"/>
    <mergeCell ref="K102:K103"/>
    <mergeCell ref="L102:L103"/>
    <mergeCell ref="F104:F105"/>
    <mergeCell ref="G104:G105"/>
    <mergeCell ref="J104:J105"/>
    <mergeCell ref="K104:K105"/>
    <mergeCell ref="L104:L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富沢町役場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kikaku2</dc:creator>
  <cp:keywords/>
  <dc:description/>
  <cp:lastModifiedBy>NNPCA216054a</cp:lastModifiedBy>
  <cp:lastPrinted>2017-01-27T05:12:31Z</cp:lastPrinted>
  <dcterms:created xsi:type="dcterms:W3CDTF">2003-03-14T02:16:00Z</dcterms:created>
  <dcterms:modified xsi:type="dcterms:W3CDTF">2018-08-31T11:15:56Z</dcterms:modified>
  <cp:category/>
  <cp:version/>
  <cp:contentType/>
  <cp:contentStatus/>
</cp:coreProperties>
</file>